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995"/>
  </bookViews>
  <sheets>
    <sheet name="نسب مالية" sheetId="1" r:id="rId1"/>
  </sheets>
  <externalReferences>
    <externalReference r:id="rId2"/>
    <externalReference r:id="rId3"/>
  </externalReferences>
  <calcPr calcId="144525"/>
</workbook>
</file>

<file path=xl/calcChain.xml><?xml version="1.0" encoding="utf-8"?>
<calcChain xmlns="http://schemas.openxmlformats.org/spreadsheetml/2006/main">
  <c r="O24" i="1" l="1"/>
  <c r="O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O11" i="1"/>
  <c r="N11" i="1"/>
  <c r="M11" i="1"/>
  <c r="L11" i="1"/>
  <c r="K11" i="1"/>
  <c r="J11" i="1"/>
  <c r="I11" i="1"/>
  <c r="R9" i="1"/>
  <c r="Q9" i="1"/>
  <c r="P9" i="1"/>
  <c r="O9" i="1"/>
  <c r="O19" i="1" s="1"/>
  <c r="N9" i="1"/>
  <c r="N19" i="1" s="1"/>
  <c r="M9" i="1"/>
  <c r="M19" i="1" s="1"/>
  <c r="L9" i="1"/>
  <c r="L19" i="1" s="1"/>
  <c r="K9" i="1"/>
  <c r="K19" i="1" s="1"/>
  <c r="J9" i="1"/>
  <c r="J19" i="1" s="1"/>
  <c r="I9" i="1"/>
  <c r="I19" i="1" s="1"/>
  <c r="H9" i="1"/>
  <c r="H19" i="1" s="1"/>
  <c r="G9" i="1"/>
  <c r="G19" i="1" s="1"/>
  <c r="F9" i="1"/>
  <c r="F19" i="1" s="1"/>
  <c r="E9" i="1"/>
  <c r="E19" i="1" s="1"/>
  <c r="D9" i="1"/>
  <c r="D19" i="1" s="1"/>
  <c r="C9" i="1"/>
  <c r="C19" i="1" s="1"/>
  <c r="B9" i="1"/>
  <c r="B19" i="1" s="1"/>
  <c r="R7" i="1"/>
  <c r="Q7" i="1"/>
  <c r="P7" i="1"/>
  <c r="O7" i="1"/>
  <c r="O12" i="1" s="1"/>
  <c r="N7" i="1"/>
  <c r="N12" i="1" s="1"/>
  <c r="M7" i="1"/>
  <c r="M12" i="1" s="1"/>
  <c r="L7" i="1"/>
  <c r="L12" i="1" s="1"/>
  <c r="K7" i="1"/>
  <c r="K12" i="1" s="1"/>
  <c r="J7" i="1"/>
  <c r="J12" i="1" s="1"/>
  <c r="I7" i="1"/>
  <c r="I12" i="1" s="1"/>
  <c r="H7" i="1"/>
  <c r="H10" i="1" s="1"/>
  <c r="G7" i="1"/>
  <c r="G10" i="1" s="1"/>
  <c r="F7" i="1"/>
  <c r="F10" i="1" s="1"/>
  <c r="E7" i="1"/>
  <c r="E10" i="1" s="1"/>
  <c r="D7" i="1"/>
  <c r="D10" i="1" s="1"/>
  <c r="C7" i="1"/>
  <c r="C10" i="1" s="1"/>
  <c r="B7" i="1"/>
  <c r="B10" i="1" s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I10" i="1" l="1"/>
  <c r="K10" i="1"/>
  <c r="M10" i="1"/>
  <c r="O10" i="1"/>
  <c r="J10" i="1"/>
  <c r="L10" i="1"/>
  <c r="N10" i="1"/>
</calcChain>
</file>

<file path=xl/sharedStrings.xml><?xml version="1.0" encoding="utf-8"?>
<sst xmlns="http://schemas.openxmlformats.org/spreadsheetml/2006/main" count="82" uniqueCount="53">
  <si>
    <t>الشركة السورية الوطنية للتأمين NIC</t>
  </si>
  <si>
    <t>النسب المالية</t>
  </si>
  <si>
    <t>Financial Ratios</t>
  </si>
  <si>
    <t>النسب</t>
  </si>
  <si>
    <t>شرح النسبة</t>
  </si>
  <si>
    <t>% معدل دوران السهم</t>
  </si>
  <si>
    <t>*</t>
  </si>
  <si>
    <t>عددالأسهم المتداولة / عدد الأسهم</t>
  </si>
  <si>
    <t>Turnover Ratio %</t>
  </si>
  <si>
    <t>عائد السهم الواحد (ليرة سورية)</t>
  </si>
  <si>
    <t>صافي الأرباح / عددالأسهم</t>
  </si>
  <si>
    <t>Earnings per share (S.P)</t>
  </si>
  <si>
    <t>الأرباح الموزعة للسهم الواحد (ليرة سورية)</t>
  </si>
  <si>
    <t>الأرباح الموزعة / عدد الأسهم</t>
  </si>
  <si>
    <t>Cash Dividendens per share (S.P)</t>
  </si>
  <si>
    <t>القيمة الدفترية للسهم الواحد (ليرة سورية)</t>
  </si>
  <si>
    <t>صافي حقوق المساهمين / عدد الأسهم</t>
  </si>
  <si>
    <t>Book Value per share (S.P)</t>
  </si>
  <si>
    <t>القيمة السوقية الى العائد (مره)</t>
  </si>
  <si>
    <t>القيمة السوقية / العائد</t>
  </si>
  <si>
    <t>Price Earnings ratio (Times)</t>
  </si>
  <si>
    <t>% الأرباح الموزعة الى القيمة السوقية</t>
  </si>
  <si>
    <t>الربح الموزع للسهم / القيمة السوقية للسهم</t>
  </si>
  <si>
    <t>Dividend Yield %</t>
  </si>
  <si>
    <t>% الأرباح الموزعة للسهم الى عائد السهم</t>
  </si>
  <si>
    <t>الربح الموزع للسهم / عائد السهم</t>
  </si>
  <si>
    <t>Cash Dividends to Earnings %</t>
  </si>
  <si>
    <t>العائد على مجموع الموجودات %</t>
  </si>
  <si>
    <t>صافي الربح / مجموع الموجودات</t>
  </si>
  <si>
    <t>Returns on Assets %</t>
  </si>
  <si>
    <t>العائد على حقوق المساهمين %</t>
  </si>
  <si>
    <t>صافي الربح / صافي حقوق المساهمين</t>
  </si>
  <si>
    <t>Return on Equity %</t>
  </si>
  <si>
    <t>% صافي الأقساط المتحققة الى حقوق المساهمين</t>
  </si>
  <si>
    <t>صافي الاقساط / صافي حقوق المساهمين</t>
  </si>
  <si>
    <t>Net Insurance Premium to Net Equity</t>
  </si>
  <si>
    <t>% صافي الإحتياطات الفنية الى صافي الأقساط المتحققة</t>
  </si>
  <si>
    <t xml:space="preserve">الإحتياطيات الفنية والحسابية / صافي الاقساط </t>
  </si>
  <si>
    <t>Net technical reserves to net insurance premium</t>
  </si>
  <si>
    <t>% معدل المديونية</t>
  </si>
  <si>
    <t>المطلوبات متداولة / مجموع الموجودات</t>
  </si>
  <si>
    <t>Current Liabilities to Total Assets %</t>
  </si>
  <si>
    <t>% نسبة الملكية</t>
  </si>
  <si>
    <t>حقوق المساهمين / مجموع الموجودات</t>
  </si>
  <si>
    <t>Equity Ratio %</t>
  </si>
  <si>
    <t>القيمة السوقية الى القيمة الدفترية (مره)</t>
  </si>
  <si>
    <t>القيمة السوقية / القيمة الدفترية</t>
  </si>
  <si>
    <t>Price Book Value Ratio (times)</t>
  </si>
  <si>
    <t>عدد الأسهم المكتتب بها</t>
  </si>
  <si>
    <t>عدد الأسهم المتداولة</t>
  </si>
  <si>
    <t>-</t>
  </si>
  <si>
    <t>القيمة السوقية للسهم</t>
  </si>
  <si>
    <t>القيمة الإسمية للسهم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</si>
</sst>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-* #,##0.00_-;_-* #,##0.00\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7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56">
    <xf numFmtId="0" fontId="0" fillId="0" borderId="0" xfId="0"/>
    <xf numFmtId="0" fontId="5" fillId="0" borderId="0" xfId="0" applyFont="1" applyAlignment="1">
      <alignment horizontal="right" vertical="center" indent="1"/>
    </xf>
    <xf numFmtId="0" fontId="5" fillId="0" borderId="0" xfId="0" applyFont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" fillId="3" borderId="0" xfId="0" applyFont="1" applyFill="1" applyAlignment="1">
      <alignment horizontal="right" vertical="center" indent="1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right" vertical="center" wrapText="1" inden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 inden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0" fillId="4" borderId="1" xfId="0" applyFont="1" applyFill="1" applyBorder="1" applyAlignment="1">
      <alignment horizontal="right" vertical="center" wrapText="1" indent="1"/>
    </xf>
    <xf numFmtId="10" fontId="0" fillId="4" borderId="1" xfId="2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right" vertical="center" indent="1"/>
    </xf>
    <xf numFmtId="39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right" vertical="center" wrapText="1" indent="1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right" vertical="center"/>
    </xf>
    <xf numFmtId="2" fontId="0" fillId="4" borderId="1" xfId="0" applyNumberFormat="1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/>
    </xf>
    <xf numFmtId="10" fontId="0" fillId="0" borderId="1" xfId="2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right" vertical="center" indent="1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164" fontId="0" fillId="0" borderId="0" xfId="1" applyNumberFormat="1" applyFont="1" applyAlignment="1">
      <alignment horizontal="right" vertical="center" indent="1"/>
    </xf>
    <xf numFmtId="164" fontId="7" fillId="0" borderId="0" xfId="1" applyNumberFormat="1" applyFont="1" applyFill="1" applyAlignment="1">
      <alignment vertical="center"/>
    </xf>
    <xf numFmtId="164" fontId="7" fillId="0" borderId="0" xfId="1" applyNumberFormat="1" applyFont="1" applyFill="1" applyAlignment="1">
      <alignment horizontal="center" vertical="center"/>
    </xf>
    <xf numFmtId="164" fontId="7" fillId="0" borderId="0" xfId="1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left" vertical="center"/>
    </xf>
    <xf numFmtId="164" fontId="0" fillId="0" borderId="0" xfId="1" applyNumberFormat="1" applyFont="1" applyFill="1" applyAlignment="1">
      <alignment horizontal="right" vertical="center"/>
    </xf>
    <xf numFmtId="164" fontId="0" fillId="0" borderId="0" xfId="1" applyNumberFormat="1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right" vertical="center" inden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 indent="1"/>
    </xf>
  </cellXfs>
  <cellStyles count="9">
    <cellStyle name="Comma" xfId="1" builtinId="3"/>
    <cellStyle name="Comma 2" xfId="3"/>
    <cellStyle name="Normal" xfId="0" builtinId="0"/>
    <cellStyle name="Normal 2" xfId="4"/>
    <cellStyle name="Normal 3" xfId="5"/>
    <cellStyle name="Normal 4" xfId="6"/>
    <cellStyle name="Normal 5" xfId="7"/>
    <cellStyle name="Normal 6" xfId="8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IC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ena\&#1583;&#1604;&#1610;&#1604;%20&#1575;&#1604;&#1588;&#1585;&#1603;&#1575;&#1578;%202010\&#1605;&#1604;&#1601;&#1575;&#1578;%20&#1605;&#1587;&#1575;&#1593;&#1583;&#1577;\&#1605;&#1593;&#1604;&#1608;&#1605;&#1575;&#1578;%20&#1578;&#1583;&#1575;&#1608;&#1604;%2020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حركة الأسعار"/>
      <sheetName val="بيانات التداول"/>
      <sheetName val="قيم التداول"/>
      <sheetName val="تقرير الملكية"/>
      <sheetName val="معلومات عامة"/>
      <sheetName val="قائمة المركز المالي"/>
      <sheetName val="قائمة الدخل"/>
      <sheetName val="تدفقات نقدية"/>
      <sheetName val="نسب مالية"/>
    </sheetNames>
    <sheetDataSet>
      <sheetData sheetId="0"/>
      <sheetData sheetId="1"/>
      <sheetData sheetId="2"/>
      <sheetData sheetId="3"/>
      <sheetData sheetId="4"/>
      <sheetData sheetId="5">
        <row r="18">
          <cell r="B18">
            <v>46634915640.959999</v>
          </cell>
          <cell r="C18">
            <v>12599789477</v>
          </cell>
          <cell r="D18">
            <v>11738496640</v>
          </cell>
          <cell r="E18">
            <v>8748361692</v>
          </cell>
          <cell r="F18">
            <v>5804932067</v>
          </cell>
          <cell r="G18">
            <v>5744001323</v>
          </cell>
          <cell r="H18">
            <v>5468176849</v>
          </cell>
          <cell r="I18">
            <v>5591744127</v>
          </cell>
          <cell r="J18">
            <v>4755070969</v>
          </cell>
          <cell r="K18">
            <v>3934767536</v>
          </cell>
          <cell r="L18">
            <v>3512334904</v>
          </cell>
          <cell r="M18">
            <v>3172734668</v>
          </cell>
          <cell r="N18">
            <v>3065611885</v>
          </cell>
          <cell r="O18">
            <v>2951558708</v>
          </cell>
          <cell r="P18">
            <v>2653734535</v>
          </cell>
          <cell r="Q18">
            <v>2583435537</v>
          </cell>
          <cell r="R18">
            <v>1452081456</v>
          </cell>
        </row>
        <row r="25">
          <cell r="B25">
            <v>4826513268</v>
          </cell>
          <cell r="C25">
            <v>2001884612</v>
          </cell>
          <cell r="D25">
            <v>2803087933</v>
          </cell>
          <cell r="E25">
            <v>3179826875</v>
          </cell>
          <cell r="F25">
            <v>2487029452</v>
          </cell>
          <cell r="G25">
            <v>2839429157</v>
          </cell>
          <cell r="H25">
            <v>2499772765.5</v>
          </cell>
          <cell r="I25">
            <v>2399575729</v>
          </cell>
          <cell r="J25">
            <v>2302557936</v>
          </cell>
          <cell r="K25">
            <v>2078321385</v>
          </cell>
          <cell r="L25">
            <v>1966143823</v>
          </cell>
          <cell r="M25">
            <v>1718220197</v>
          </cell>
          <cell r="N25">
            <v>1621664563</v>
          </cell>
          <cell r="O25">
            <v>1544473579</v>
          </cell>
          <cell r="P25">
            <v>1356679717</v>
          </cell>
          <cell r="Q25">
            <v>1375123787</v>
          </cell>
          <cell r="R25">
            <v>433667774</v>
          </cell>
        </row>
        <row r="29">
          <cell r="B29">
            <v>12558705633</v>
          </cell>
          <cell r="C29">
            <v>4207836552</v>
          </cell>
          <cell r="D29">
            <v>4594487477.3999996</v>
          </cell>
          <cell r="E29">
            <v>4214441397</v>
          </cell>
          <cell r="F29">
            <v>2949342373</v>
          </cell>
          <cell r="G29">
            <v>3273135088</v>
          </cell>
          <cell r="H29">
            <v>3089512227.5</v>
          </cell>
          <cell r="I29">
            <v>3134252669</v>
          </cell>
          <cell r="J29">
            <v>2711539983</v>
          </cell>
          <cell r="K29">
            <v>2326177724</v>
          </cell>
          <cell r="L29">
            <v>2182282790</v>
          </cell>
          <cell r="M29">
            <v>1932538566</v>
          </cell>
          <cell r="N29">
            <v>1837478740</v>
          </cell>
          <cell r="O29">
            <v>1751723263</v>
          </cell>
          <cell r="P29">
            <v>1513097249</v>
          </cell>
          <cell r="Q29">
            <v>1530476040</v>
          </cell>
          <cell r="R29">
            <v>514606993</v>
          </cell>
        </row>
        <row r="32">
          <cell r="F32">
            <v>1500000000</v>
          </cell>
          <cell r="G32">
            <v>1360000000</v>
          </cell>
          <cell r="H32">
            <v>850000000</v>
          </cell>
          <cell r="I32">
            <v>850000000</v>
          </cell>
          <cell r="J32">
            <v>850000000</v>
          </cell>
          <cell r="K32">
            <v>850000000</v>
          </cell>
          <cell r="L32">
            <v>850000000</v>
          </cell>
          <cell r="M32">
            <v>850000000</v>
          </cell>
          <cell r="N32">
            <v>850000000</v>
          </cell>
          <cell r="O32">
            <v>850000000</v>
          </cell>
          <cell r="P32">
            <v>850000000</v>
          </cell>
          <cell r="Q32">
            <v>850000000</v>
          </cell>
          <cell r="R32">
            <v>850000000</v>
          </cell>
        </row>
        <row r="40">
          <cell r="B40">
            <v>34076210009</v>
          </cell>
          <cell r="C40">
            <v>8391952925.25</v>
          </cell>
          <cell r="D40">
            <v>7144009162.3000002</v>
          </cell>
          <cell r="E40">
            <v>4533920295</v>
          </cell>
          <cell r="F40">
            <v>2855589694</v>
          </cell>
          <cell r="G40">
            <v>2470866235</v>
          </cell>
          <cell r="H40">
            <v>2378664621.5999999</v>
          </cell>
          <cell r="I40">
            <v>2457491458</v>
          </cell>
          <cell r="J40">
            <v>2043530986</v>
          </cell>
          <cell r="K40">
            <v>1608589812</v>
          </cell>
          <cell r="L40">
            <v>1330052114</v>
          </cell>
          <cell r="M40">
            <v>1240196102</v>
          </cell>
          <cell r="N40">
            <v>1228133145</v>
          </cell>
          <cell r="O40">
            <v>1199835445</v>
          </cell>
          <cell r="P40">
            <v>1140637286</v>
          </cell>
          <cell r="Q40">
            <v>1052959497</v>
          </cell>
          <cell r="R40">
            <v>937474463</v>
          </cell>
        </row>
      </sheetData>
      <sheetData sheetId="6">
        <row r="12">
          <cell r="B12">
            <v>1815000482</v>
          </cell>
          <cell r="C12">
            <v>1304828825.3299999</v>
          </cell>
          <cell r="D12">
            <v>1964739193</v>
          </cell>
          <cell r="E12">
            <v>2157021070</v>
          </cell>
          <cell r="F12">
            <v>1434435849</v>
          </cell>
          <cell r="G12">
            <v>1404367944</v>
          </cell>
          <cell r="H12">
            <v>1376941908</v>
          </cell>
          <cell r="I12">
            <v>1170408826</v>
          </cell>
          <cell r="J12">
            <v>1123636971</v>
          </cell>
          <cell r="K12">
            <v>1158244562</v>
          </cell>
          <cell r="L12">
            <v>1092675863</v>
          </cell>
          <cell r="M12">
            <v>1114311113</v>
          </cell>
          <cell r="N12">
            <v>1171236583</v>
          </cell>
          <cell r="O12">
            <v>1083067246</v>
          </cell>
          <cell r="P12">
            <v>1369199551</v>
          </cell>
          <cell r="Q12">
            <v>1338955266</v>
          </cell>
          <cell r="R12">
            <v>193493136</v>
          </cell>
        </row>
        <row r="56">
          <cell r="B56">
            <v>25684257083</v>
          </cell>
          <cell r="C56">
            <v>1247943763.25</v>
          </cell>
          <cell r="D56">
            <v>2719763291.3999996</v>
          </cell>
          <cell r="E56">
            <v>2310162641</v>
          </cell>
          <cell r="F56">
            <v>452151728</v>
          </cell>
          <cell r="G56">
            <v>124638720</v>
          </cell>
          <cell r="H56">
            <v>113097301</v>
          </cell>
          <cell r="I56">
            <v>1430684451</v>
          </cell>
          <cell r="J56">
            <v>1513570144</v>
          </cell>
          <cell r="K56">
            <v>1298232379</v>
          </cell>
          <cell r="L56">
            <v>1316509742</v>
          </cell>
          <cell r="M56">
            <v>1134395595</v>
          </cell>
          <cell r="N56">
            <v>1148618158</v>
          </cell>
          <cell r="O56">
            <v>1051187241</v>
          </cell>
          <cell r="P56">
            <v>1263247391</v>
          </cell>
          <cell r="Q56">
            <v>1228902978</v>
          </cell>
          <cell r="R56">
            <v>97006762</v>
          </cell>
        </row>
        <row r="61">
          <cell r="B61">
            <v>1712.2838055333334</v>
          </cell>
          <cell r="C61">
            <v>83.196250883333335</v>
          </cell>
          <cell r="D61">
            <v>181.31755275999998</v>
          </cell>
          <cell r="E61">
            <v>154.01084273333333</v>
          </cell>
          <cell r="F61">
            <v>30.143448533333334</v>
          </cell>
          <cell r="G61">
            <v>9.1646117647058816</v>
          </cell>
          <cell r="H61">
            <v>8.3159780147058822</v>
          </cell>
          <cell r="I61">
            <v>70.209999999999994</v>
          </cell>
          <cell r="J61">
            <v>78.42</v>
          </cell>
          <cell r="K61">
            <v>49</v>
          </cell>
          <cell r="L61">
            <v>46.07</v>
          </cell>
          <cell r="M61">
            <v>11.91</v>
          </cell>
          <cell r="N61">
            <v>69.12</v>
          </cell>
          <cell r="O61">
            <v>87.3</v>
          </cell>
          <cell r="P61">
            <v>105.9</v>
          </cell>
          <cell r="Q61">
            <v>96.22</v>
          </cell>
          <cell r="R61">
            <v>57.06</v>
          </cell>
        </row>
      </sheetData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iod_Market_Summary_AR"/>
    </sheetNames>
    <sheetDataSet>
      <sheetData sheetId="0" refreshError="1">
        <row r="15">
          <cell r="C15">
            <v>13291</v>
          </cell>
          <cell r="H15">
            <v>935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rightToLeft="1" tabSelected="1" zoomScale="85" zoomScaleNormal="85" workbookViewId="0">
      <pane xSplit="1" ySplit="4" topLeftCell="B5" activePane="bottomRight" state="frozenSplit"/>
      <selection pane="topRight" activeCell="B1" sqref="B1"/>
      <selection pane="bottomLeft" activeCell="A5" sqref="A5"/>
      <selection pane="bottomRight" activeCell="B31" sqref="B31"/>
    </sheetView>
  </sheetViews>
  <sheetFormatPr defaultColWidth="9.140625" defaultRowHeight="15"/>
  <cols>
    <col min="1" max="1" width="40.7109375" style="55" customWidth="1"/>
    <col min="2" max="8" width="15.7109375" style="3" customWidth="1"/>
    <col min="9" max="9" width="15.7109375" style="4" customWidth="1"/>
    <col min="10" max="18" width="15.7109375" style="3" customWidth="1"/>
    <col min="19" max="19" width="37.85546875" style="5" hidden="1" customWidth="1"/>
    <col min="20" max="20" width="40.7109375" style="6" customWidth="1"/>
    <col min="21" max="16384" width="9.140625" style="3"/>
  </cols>
  <sheetData>
    <row r="1" spans="1:20">
      <c r="A1" s="1" t="s">
        <v>0</v>
      </c>
      <c r="B1" s="2"/>
      <c r="C1" s="2"/>
      <c r="D1" s="2"/>
      <c r="E1" s="2"/>
    </row>
    <row r="2" spans="1:20">
      <c r="A2" s="7" t="s">
        <v>1</v>
      </c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8"/>
      <c r="N2" s="8"/>
      <c r="O2" s="8"/>
      <c r="P2" s="8"/>
      <c r="Q2" s="8"/>
      <c r="R2" s="8"/>
      <c r="S2" s="8"/>
      <c r="T2" s="10" t="s">
        <v>2</v>
      </c>
    </row>
    <row r="4" spans="1:20">
      <c r="A4" s="11" t="s">
        <v>3</v>
      </c>
      <c r="B4" s="12">
        <v>2023</v>
      </c>
      <c r="C4" s="12">
        <v>2022</v>
      </c>
      <c r="D4" s="13">
        <v>2021</v>
      </c>
      <c r="E4" s="13">
        <v>2020</v>
      </c>
      <c r="F4" s="14">
        <v>2019</v>
      </c>
      <c r="G4" s="12">
        <v>2018</v>
      </c>
      <c r="H4" s="12">
        <v>2017</v>
      </c>
      <c r="I4" s="12">
        <v>2016</v>
      </c>
      <c r="J4" s="12">
        <v>2015</v>
      </c>
      <c r="K4" s="12">
        <v>2014</v>
      </c>
      <c r="L4" s="12">
        <v>2013</v>
      </c>
      <c r="M4" s="12">
        <v>2012</v>
      </c>
      <c r="N4" s="13">
        <v>2011</v>
      </c>
      <c r="O4" s="13">
        <v>2010</v>
      </c>
      <c r="P4" s="13">
        <v>2009</v>
      </c>
      <c r="Q4" s="12">
        <v>2008</v>
      </c>
      <c r="R4" s="12">
        <v>2007</v>
      </c>
      <c r="S4" s="15" t="s">
        <v>4</v>
      </c>
      <c r="T4" s="16" t="s">
        <v>2</v>
      </c>
    </row>
    <row r="5" spans="1:20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9"/>
      <c r="P5" s="19"/>
      <c r="Q5" s="20"/>
      <c r="R5" s="20"/>
      <c r="S5" s="21"/>
      <c r="T5" s="22"/>
    </row>
    <row r="6" spans="1:20">
      <c r="A6" s="23" t="s">
        <v>5</v>
      </c>
      <c r="B6" s="24">
        <f t="shared" ref="B6:O6" si="0">B23/B22</f>
        <v>1.5992733333333332E-2</v>
      </c>
      <c r="C6" s="24">
        <f t="shared" si="0"/>
        <v>3.1799333333333334E-3</v>
      </c>
      <c r="D6" s="24">
        <f t="shared" si="0"/>
        <v>0</v>
      </c>
      <c r="E6" s="24">
        <f t="shared" si="0"/>
        <v>1.2055333333333333E-3</v>
      </c>
      <c r="F6" s="24">
        <f t="shared" si="0"/>
        <v>2.3709999999999998E-3</v>
      </c>
      <c r="G6" s="24">
        <f t="shared" si="0"/>
        <v>1.0888161764705882E-2</v>
      </c>
      <c r="H6" s="24">
        <f t="shared" si="0"/>
        <v>3.1794117647058823E-5</v>
      </c>
      <c r="I6" s="24">
        <f t="shared" si="0"/>
        <v>8.8235294117647051E-6</v>
      </c>
      <c r="J6" s="24">
        <f t="shared" si="0"/>
        <v>2.0233529411764706E-2</v>
      </c>
      <c r="K6" s="24">
        <f t="shared" si="0"/>
        <v>0.32627823529411765</v>
      </c>
      <c r="L6" s="24">
        <f t="shared" si="0"/>
        <v>1.4612470588235294E-2</v>
      </c>
      <c r="M6" s="24">
        <f t="shared" si="0"/>
        <v>0</v>
      </c>
      <c r="N6" s="24">
        <f t="shared" si="0"/>
        <v>5.7447058823529408E-3</v>
      </c>
      <c r="O6" s="24">
        <f t="shared" si="0"/>
        <v>7.8182352941176467E-3</v>
      </c>
      <c r="P6" s="25" t="s">
        <v>6</v>
      </c>
      <c r="Q6" s="25" t="s">
        <v>6</v>
      </c>
      <c r="R6" s="25" t="s">
        <v>6</v>
      </c>
      <c r="S6" s="21" t="s">
        <v>7</v>
      </c>
      <c r="T6" s="26" t="s">
        <v>8</v>
      </c>
    </row>
    <row r="7" spans="1:20">
      <c r="A7" s="27" t="s">
        <v>9</v>
      </c>
      <c r="B7" s="28">
        <f>'[1]قائمة الدخل'!B61</f>
        <v>1712.2838055333334</v>
      </c>
      <c r="C7" s="28">
        <f>'[1]قائمة الدخل'!C61</f>
        <v>83.196250883333335</v>
      </c>
      <c r="D7" s="28">
        <f>'[1]قائمة الدخل'!D61</f>
        <v>181.31755275999998</v>
      </c>
      <c r="E7" s="28">
        <f>'[1]قائمة الدخل'!E61</f>
        <v>154.01084273333333</v>
      </c>
      <c r="F7" s="28">
        <f>'[1]قائمة الدخل'!F61</f>
        <v>30.143448533333334</v>
      </c>
      <c r="G7" s="28">
        <f>'[1]قائمة الدخل'!G61</f>
        <v>9.1646117647058816</v>
      </c>
      <c r="H7" s="28">
        <f>'[1]قائمة الدخل'!H61</f>
        <v>8.3159780147058822</v>
      </c>
      <c r="I7" s="28">
        <f>'[1]قائمة الدخل'!I61</f>
        <v>70.209999999999994</v>
      </c>
      <c r="J7" s="28">
        <f>'[1]قائمة الدخل'!J61</f>
        <v>78.42</v>
      </c>
      <c r="K7" s="28">
        <f>'[1]قائمة الدخل'!K61</f>
        <v>49</v>
      </c>
      <c r="L7" s="28">
        <f>'[1]قائمة الدخل'!L61</f>
        <v>46.07</v>
      </c>
      <c r="M7" s="28">
        <f>'[1]قائمة الدخل'!M61</f>
        <v>11.91</v>
      </c>
      <c r="N7" s="28">
        <f>'[1]قائمة الدخل'!N61</f>
        <v>69.12</v>
      </c>
      <c r="O7" s="28">
        <f>'[1]قائمة الدخل'!O61</f>
        <v>87.3</v>
      </c>
      <c r="P7" s="28">
        <f>'[1]قائمة الدخل'!P61</f>
        <v>105.9</v>
      </c>
      <c r="Q7" s="28">
        <f>'[1]قائمة الدخل'!Q61</f>
        <v>96.22</v>
      </c>
      <c r="R7" s="28">
        <f>'[1]قائمة الدخل'!R61</f>
        <v>57.06</v>
      </c>
      <c r="S7" s="21" t="s">
        <v>10</v>
      </c>
      <c r="T7" s="29" t="s">
        <v>11</v>
      </c>
    </row>
    <row r="8" spans="1:20" s="33" customFormat="1">
      <c r="A8" s="30" t="s">
        <v>12</v>
      </c>
      <c r="B8" s="25">
        <v>0</v>
      </c>
      <c r="C8" s="25">
        <v>0</v>
      </c>
      <c r="D8" s="25">
        <v>0</v>
      </c>
      <c r="E8" s="25">
        <v>40</v>
      </c>
      <c r="F8" s="25" t="s">
        <v>6</v>
      </c>
      <c r="G8" s="25" t="s">
        <v>6</v>
      </c>
      <c r="H8" s="25">
        <v>20</v>
      </c>
      <c r="I8" s="25">
        <v>20</v>
      </c>
      <c r="J8" s="25">
        <v>20</v>
      </c>
      <c r="K8" s="25">
        <v>25</v>
      </c>
      <c r="L8" s="25">
        <v>15</v>
      </c>
      <c r="M8" s="25">
        <v>175</v>
      </c>
      <c r="N8" s="25">
        <v>25</v>
      </c>
      <c r="O8" s="25">
        <v>50</v>
      </c>
      <c r="P8" s="25" t="s">
        <v>6</v>
      </c>
      <c r="Q8" s="25" t="s">
        <v>6</v>
      </c>
      <c r="R8" s="25" t="s">
        <v>6</v>
      </c>
      <c r="S8" s="31" t="s">
        <v>13</v>
      </c>
      <c r="T8" s="32" t="s">
        <v>14</v>
      </c>
    </row>
    <row r="9" spans="1:20">
      <c r="A9" s="23" t="s">
        <v>15</v>
      </c>
      <c r="B9" s="34">
        <f>'[1]قائمة المركز المالي'!B40/'نسب مالية'!B22</f>
        <v>2271.7473339333333</v>
      </c>
      <c r="C9" s="34">
        <f>'[1]قائمة المركز المالي'!C40/'نسب مالية'!C22</f>
        <v>559.46352835000005</v>
      </c>
      <c r="D9" s="34">
        <f>'[1]قائمة المركز المالي'!D40/'نسب مالية'!D22</f>
        <v>476.26727748666667</v>
      </c>
      <c r="E9" s="34">
        <f>'[1]قائمة المركز المالي'!E40/'نسب مالية'!E22</f>
        <v>302.26135299999999</v>
      </c>
      <c r="F9" s="34">
        <f>'[1]قائمة المركز المالي'!F40/'نسب مالية'!F22</f>
        <v>190.37264626666666</v>
      </c>
      <c r="G9" s="34">
        <f>'[1]قائمة المركز المالي'!G40/'نسب مالية'!G22</f>
        <v>181.68134080882353</v>
      </c>
      <c r="H9" s="34">
        <f>'[1]قائمة المركز المالي'!H40/'نسب مالية'!H22</f>
        <v>279.84289665882352</v>
      </c>
      <c r="I9" s="34">
        <f>'[1]قائمة المركز المالي'!I40/'نسب مالية'!I22</f>
        <v>289.11664211764707</v>
      </c>
      <c r="J9" s="34">
        <f>'[1]قائمة المركز المالي'!J40/'نسب مالية'!J22</f>
        <v>240.41541011764707</v>
      </c>
      <c r="K9" s="34">
        <f>'[1]قائمة المركز المالي'!K40/'نسب مالية'!K22</f>
        <v>189.24586023529412</v>
      </c>
      <c r="L9" s="34">
        <f>'[1]قائمة المركز المالي'!L40/'نسب مالية'!L22</f>
        <v>156.47671929411766</v>
      </c>
      <c r="M9" s="34">
        <f>'[1]قائمة المركز المالي'!M40/'نسب مالية'!M22</f>
        <v>729.52711882352946</v>
      </c>
      <c r="N9" s="34">
        <f>'[1]قائمة المركز المالي'!N40/'نسب مالية'!N22</f>
        <v>722.43126176470594</v>
      </c>
      <c r="O9" s="34">
        <f>'[1]قائمة المركز المالي'!O40/'نسب مالية'!O22</f>
        <v>705.78555588235292</v>
      </c>
      <c r="P9" s="34">
        <f>'[1]قائمة المركز المالي'!P40/'نسب مالية'!P22</f>
        <v>670.96310941176466</v>
      </c>
      <c r="Q9" s="34">
        <f>'[1]قائمة المركز المالي'!Q40/'نسب مالية'!Q22</f>
        <v>619.38793941176471</v>
      </c>
      <c r="R9" s="34">
        <f>'[1]قائمة المركز المالي'!R40/'نسب مالية'!R22</f>
        <v>551.45556647058822</v>
      </c>
      <c r="S9" s="21" t="s">
        <v>16</v>
      </c>
      <c r="T9" s="26" t="s">
        <v>17</v>
      </c>
    </row>
    <row r="10" spans="1:20">
      <c r="A10" s="27" t="s">
        <v>18</v>
      </c>
      <c r="B10" s="34">
        <f>B24/B7</f>
        <v>4.3575661790925864</v>
      </c>
      <c r="C10" s="34">
        <f>C24/C7</f>
        <v>17.69310497012895</v>
      </c>
      <c r="D10" s="34">
        <f>D24/D7</f>
        <v>2.8210175584988413</v>
      </c>
      <c r="E10" s="34">
        <f t="shared" ref="E10:O10" si="1">E24/E7</f>
        <v>2.7757785907334305</v>
      </c>
      <c r="F10" s="34">
        <f t="shared" si="1"/>
        <v>14.779330888679032</v>
      </c>
      <c r="G10" s="34">
        <f t="shared" si="1"/>
        <v>52.22807166183992</v>
      </c>
      <c r="H10" s="34">
        <f t="shared" si="1"/>
        <v>37.578261925101117</v>
      </c>
      <c r="I10" s="34">
        <f t="shared" si="1"/>
        <v>1.6913545079048571</v>
      </c>
      <c r="J10" s="34">
        <f t="shared" si="1"/>
        <v>1.5079061463912267</v>
      </c>
      <c r="K10" s="34">
        <f t="shared" si="1"/>
        <v>2.9234693877551021</v>
      </c>
      <c r="L10" s="34">
        <f t="shared" si="1"/>
        <v>2.8977642717603644</v>
      </c>
      <c r="M10" s="34">
        <f t="shared" si="1"/>
        <v>75.566750629722918</v>
      </c>
      <c r="N10" s="34">
        <f t="shared" si="1"/>
        <v>13.020833333333332</v>
      </c>
      <c r="O10" s="34">
        <f t="shared" si="1"/>
        <v>10.710194730813289</v>
      </c>
      <c r="P10" s="25" t="s">
        <v>6</v>
      </c>
      <c r="Q10" s="25" t="s">
        <v>6</v>
      </c>
      <c r="R10" s="25" t="s">
        <v>6</v>
      </c>
      <c r="S10" s="21" t="s">
        <v>19</v>
      </c>
      <c r="T10" s="29" t="s">
        <v>20</v>
      </c>
    </row>
    <row r="11" spans="1:20">
      <c r="A11" s="23" t="s">
        <v>21</v>
      </c>
      <c r="B11" s="35"/>
      <c r="C11" s="35"/>
      <c r="D11" s="35"/>
      <c r="E11" s="35"/>
      <c r="F11" s="35"/>
      <c r="G11" s="24" t="s">
        <v>6</v>
      </c>
      <c r="H11" s="24" t="s">
        <v>6</v>
      </c>
      <c r="I11" s="24">
        <f t="shared" ref="I11:O11" si="2">I8/I24</f>
        <v>0.16842105263157894</v>
      </c>
      <c r="J11" s="24">
        <f t="shared" si="2"/>
        <v>0.16913319238900634</v>
      </c>
      <c r="K11" s="24">
        <f t="shared" si="2"/>
        <v>0.17452006980802792</v>
      </c>
      <c r="L11" s="24">
        <f t="shared" si="2"/>
        <v>0.11235955056179775</v>
      </c>
      <c r="M11" s="24">
        <f t="shared" si="2"/>
        <v>0.19444444444444445</v>
      </c>
      <c r="N11" s="24">
        <f t="shared" si="2"/>
        <v>2.7777777777777776E-2</v>
      </c>
      <c r="O11" s="24">
        <f t="shared" si="2"/>
        <v>5.3475935828877004E-2</v>
      </c>
      <c r="P11" s="25" t="s">
        <v>6</v>
      </c>
      <c r="Q11" s="25" t="s">
        <v>6</v>
      </c>
      <c r="R11" s="25" t="s">
        <v>6</v>
      </c>
      <c r="S11" s="21" t="s">
        <v>22</v>
      </c>
      <c r="T11" s="26" t="s">
        <v>23</v>
      </c>
    </row>
    <row r="12" spans="1:20">
      <c r="A12" s="23" t="s">
        <v>24</v>
      </c>
      <c r="B12" s="35"/>
      <c r="C12" s="35"/>
      <c r="D12" s="35"/>
      <c r="E12" s="35"/>
      <c r="F12" s="35"/>
      <c r="G12" s="24" t="s">
        <v>6</v>
      </c>
      <c r="H12" s="24" t="s">
        <v>6</v>
      </c>
      <c r="I12" s="24">
        <f t="shared" ref="I12:O12" si="3">I8/I7</f>
        <v>0.28485970659450222</v>
      </c>
      <c r="J12" s="24">
        <f t="shared" si="3"/>
        <v>0.2550369803621525</v>
      </c>
      <c r="K12" s="24">
        <f t="shared" si="3"/>
        <v>0.51020408163265307</v>
      </c>
      <c r="L12" s="24">
        <f t="shared" si="3"/>
        <v>0.32559149120902975</v>
      </c>
      <c r="M12" s="24">
        <f t="shared" si="3"/>
        <v>14.693534844668346</v>
      </c>
      <c r="N12" s="24">
        <f t="shared" si="3"/>
        <v>0.36168981481481477</v>
      </c>
      <c r="O12" s="24">
        <f t="shared" si="3"/>
        <v>0.57273768613974796</v>
      </c>
      <c r="P12" s="25" t="s">
        <v>6</v>
      </c>
      <c r="Q12" s="25" t="s">
        <v>6</v>
      </c>
      <c r="R12" s="25" t="s">
        <v>6</v>
      </c>
      <c r="S12" s="21" t="s">
        <v>25</v>
      </c>
      <c r="T12" s="26" t="s">
        <v>26</v>
      </c>
    </row>
    <row r="13" spans="1:20">
      <c r="A13" s="27" t="s">
        <v>27</v>
      </c>
      <c r="B13" s="24">
        <f>'[1]قائمة الدخل'!B56/'[1]قائمة المركز المالي'!B18</f>
        <v>0.55075165742213139</v>
      </c>
      <c r="C13" s="24">
        <f>'[1]قائمة الدخل'!C56/'[1]قائمة المركز المالي'!C18</f>
        <v>9.9044810671482297E-2</v>
      </c>
      <c r="D13" s="24">
        <f>'[1]قائمة الدخل'!D56/'[1]قائمة المركز المالي'!D18</f>
        <v>0.23169604889029466</v>
      </c>
      <c r="E13" s="24">
        <f>'[1]قائمة الدخل'!E56/'[1]قائمة المركز المالي'!E18</f>
        <v>0.2640680303733377</v>
      </c>
      <c r="F13" s="24">
        <f>'[1]قائمة الدخل'!F56/'[1]قائمة المركز المالي'!F18</f>
        <v>7.7890959408534965E-2</v>
      </c>
      <c r="G13" s="24">
        <f>'[1]قائمة الدخل'!G56/'[1]قائمة المركز المالي'!G18</f>
        <v>2.1698936506320855E-2</v>
      </c>
      <c r="H13" s="24">
        <f>'[1]قائمة الدخل'!H56/'[1]قائمة المركز المالي'!H18</f>
        <v>2.0682816983266152E-2</v>
      </c>
      <c r="I13" s="24">
        <f>'[1]قائمة الدخل'!I56/'[1]قائمة المركز المالي'!I18</f>
        <v>0.25585656612788715</v>
      </c>
      <c r="J13" s="24">
        <f>'[1]قائمة الدخل'!J56/'[1]قائمة المركز المالي'!J18</f>
        <v>0.31830653083150651</v>
      </c>
      <c r="K13" s="24">
        <f>'[1]قائمة الدخل'!K56/'[1]قائمة المركز المالي'!K18</f>
        <v>0.32993877455839615</v>
      </c>
      <c r="L13" s="24">
        <f>'[1]قائمة الدخل'!L56/'[1]قائمة المركز المالي'!L18</f>
        <v>0.37482466165191175</v>
      </c>
      <c r="M13" s="24">
        <f>'[1]قائمة الدخل'!M56/'[1]قائمة المركز المالي'!M18</f>
        <v>0.3575450561439763</v>
      </c>
      <c r="N13" s="24">
        <f>'[1]قائمة الدخل'!N56/'[1]قائمة المركز المالي'!N18</f>
        <v>0.37467827014247107</v>
      </c>
      <c r="O13" s="24">
        <f>'[1]قائمة الدخل'!O56/'[1]قائمة المركز المالي'!O18</f>
        <v>0.3561464788590612</v>
      </c>
      <c r="P13" s="24">
        <f>'[1]قائمة الدخل'!P56/'[1]قائمة المركز المالي'!P18</f>
        <v>0.47602628459594581</v>
      </c>
      <c r="Q13" s="24">
        <f>'[1]قائمة الدخل'!Q56/'[1]قائمة المركز المالي'!Q18</f>
        <v>0.47568555917096994</v>
      </c>
      <c r="R13" s="24">
        <f>'[1]قائمة الدخل'!R56/'[1]قائمة المركز المالي'!R18</f>
        <v>6.6805317015218468E-2</v>
      </c>
      <c r="S13" s="21" t="s">
        <v>28</v>
      </c>
      <c r="T13" s="29" t="s">
        <v>29</v>
      </c>
    </row>
    <row r="14" spans="1:20">
      <c r="A14" s="27" t="s">
        <v>30</v>
      </c>
      <c r="B14" s="24">
        <f>'[1]قائمة الدخل'!B56/'[1]قائمة المركز المالي'!B40</f>
        <v>0.75372986245290863</v>
      </c>
      <c r="C14" s="24">
        <f>'[1]قائمة الدخل'!C56/'[1]قائمة المركز المالي'!C40</f>
        <v>0.14870719299379567</v>
      </c>
      <c r="D14" s="24">
        <f>'[1]قائمة الدخل'!D56/'[1]قائمة المركز المالي'!D40</f>
        <v>0.38070545958319812</v>
      </c>
      <c r="E14" s="24">
        <f>'[1]قائمة الدخل'!E56/'[1]قائمة المركز المالي'!E40</f>
        <v>0.50952872805188998</v>
      </c>
      <c r="F14" s="24">
        <f>'[1]قائمة الدخل'!F56/'[1]قائمة المركز المالي'!F40</f>
        <v>0.15833917910196801</v>
      </c>
      <c r="G14" s="24">
        <f>'[1]قائمة الدخل'!G56/'[1]قائمة المركز المالي'!G40</f>
        <v>5.0443329644674191E-2</v>
      </c>
      <c r="H14" s="24">
        <f>'[1]قائمة الدخل'!H56/'[1]قائمة المركز المالي'!H40</f>
        <v>4.7546551948935756E-2</v>
      </c>
      <c r="I14" s="24">
        <f>'[1]قائمة الدخل'!I56/'[1]قائمة المركز المالي'!I40</f>
        <v>0.58217270556225875</v>
      </c>
      <c r="J14" s="24">
        <f>'[1]قائمة الدخل'!J56/'[1]قائمة المركز المالي'!J40</f>
        <v>0.74066415159314836</v>
      </c>
      <c r="K14" s="24">
        <f>'[1]قائمة الدخل'!K56/'[1]قائمة المركز المالي'!K40</f>
        <v>0.80706241536235712</v>
      </c>
      <c r="L14" s="24">
        <f>'[1]قائمة الدخل'!L56/'[1]قائمة المركز المالي'!L40</f>
        <v>0.98981816437306902</v>
      </c>
      <c r="M14" s="24">
        <f>'[1]قائمة الدخل'!M56/'[1]قائمة المركز المالي'!M40</f>
        <v>0.91469050190580259</v>
      </c>
      <c r="N14" s="24">
        <f>'[1]قائمة الدخل'!N56/'[1]قائمة المركز المالي'!N40</f>
        <v>0.93525540180743183</v>
      </c>
      <c r="O14" s="24">
        <f>'[1]قائمة الدخل'!O56/'[1]قائمة المركز المالي'!O40</f>
        <v>0.87610950766669504</v>
      </c>
      <c r="P14" s="24">
        <f>'[1]قائمة الدخل'!P56/'[1]قائمة المركز المالي'!P40</f>
        <v>1.1074926328508605</v>
      </c>
      <c r="Q14" s="24">
        <f>'[1]قائمة الدخل'!Q56/'[1]قائمة المركز المالي'!Q40</f>
        <v>1.1670942533889317</v>
      </c>
      <c r="R14" s="24">
        <f>'[1]قائمة الدخل'!R56/'[1]قائمة المركز المالي'!R40</f>
        <v>0.10347669811673579</v>
      </c>
      <c r="S14" s="21" t="s">
        <v>31</v>
      </c>
      <c r="T14" s="29" t="s">
        <v>32</v>
      </c>
    </row>
    <row r="15" spans="1:20">
      <c r="A15" s="23" t="s">
        <v>33</v>
      </c>
      <c r="B15" s="24">
        <f>'[1]قائمة الدخل'!B12/'[1]قائمة المركز المالي'!B40</f>
        <v>5.3262979701106231E-2</v>
      </c>
      <c r="C15" s="24">
        <f>'[1]قائمة الدخل'!C12/'[1]قائمة المركز المالي'!C40</f>
        <v>0.15548571791960195</v>
      </c>
      <c r="D15" s="24">
        <f>'[1]قائمة الدخل'!D12/'[1]قائمة المركز المالي'!D40</f>
        <v>0.27501913118592025</v>
      </c>
      <c r="E15" s="24">
        <f>'[1]قائمة الدخل'!E12/'[1]قائمة المركز المالي'!E40</f>
        <v>0.47575187247529677</v>
      </c>
      <c r="F15" s="24">
        <f>'[1]قائمة الدخل'!F12/'[1]قائمة المركز المالي'!F40</f>
        <v>0.50232561492078276</v>
      </c>
      <c r="G15" s="24">
        <f>'[1]قائمة الدخل'!G12/'[1]قائمة المركز المالي'!G40</f>
        <v>0.56837068883253405</v>
      </c>
      <c r="H15" s="24">
        <f>'[1]قائمة الدخل'!H12/'[1]قائمة المركز المالي'!H40</f>
        <v>0.57887181551210243</v>
      </c>
      <c r="I15" s="24">
        <f>'[1]قائمة الدخل'!I12/'[1]قائمة المركز المالي'!I40</f>
        <v>0.47626160497523079</v>
      </c>
      <c r="J15" s="24">
        <f>'[1]قائمة الدخل'!J12/'[1]قائمة المركز المالي'!J40</f>
        <v>0.54985071364119753</v>
      </c>
      <c r="K15" s="24">
        <f>'[1]قائمة الدخل'!K12/'[1]قائمة المركز المالي'!K40</f>
        <v>0.72003723594390145</v>
      </c>
      <c r="L15" s="24">
        <f>'[1]قائمة الدخل'!L12/'[1]قائمة المركز المالي'!L40</f>
        <v>0.82152860891584578</v>
      </c>
      <c r="M15" s="24">
        <f>'[1]قائمة الدخل'!M12/'[1]قائمة المركز المالي'!M40</f>
        <v>0.89849590012660752</v>
      </c>
      <c r="N15" s="24">
        <f>'[1]قائمة الدخل'!N12/'[1]قائمة المركز المالي'!N40</f>
        <v>0.95367231783325901</v>
      </c>
      <c r="O15" s="24">
        <f>'[1]قائمة الدخل'!O12/'[1]قائمة المركز المالي'!O40</f>
        <v>0.90267982206509989</v>
      </c>
      <c r="P15" s="24">
        <f>'[1]قائمة الدخل'!P12/'[1]قائمة المركز المالي'!P40</f>
        <v>1.2003811972529188</v>
      </c>
      <c r="Q15" s="24">
        <f>'[1]قائمة الدخل'!Q12/'[1]قائمة المركز المالي'!Q40</f>
        <v>1.2716113675928031</v>
      </c>
      <c r="R15" s="24">
        <f>'[1]قائمة الدخل'!R12/'[1]قائمة المركز المالي'!R40</f>
        <v>0.20639830057962869</v>
      </c>
      <c r="S15" s="21" t="s">
        <v>34</v>
      </c>
      <c r="T15" s="36" t="s">
        <v>35</v>
      </c>
    </row>
    <row r="16" spans="1:20" s="33" customFormat="1" ht="15.75" customHeight="1">
      <c r="A16" s="30" t="s">
        <v>36</v>
      </c>
      <c r="B16" s="24">
        <f>'[1]قائمة المركز المالي'!B25/'[1]قائمة الدخل'!B12</f>
        <v>2.6592352541314641</v>
      </c>
      <c r="C16" s="24">
        <f>'[1]قائمة المركز المالي'!C25/'[1]قائمة الدخل'!C12</f>
        <v>1.5342124370173307</v>
      </c>
      <c r="D16" s="24">
        <f>'[1]قائمة المركز المالي'!D25/'[1]قائمة الدخل'!D12</f>
        <v>1.4266972140561356</v>
      </c>
      <c r="E16" s="37">
        <f>'[1]قائمة المركز المالي'!E25/'[1]قائمة الدخل'!E12</f>
        <v>1.474175157222734</v>
      </c>
      <c r="F16" s="37">
        <f>'[1]قائمة المركز المالي'!F25/'[1]قائمة الدخل'!F12</f>
        <v>1.7338031908041083</v>
      </c>
      <c r="G16" s="37">
        <f>'[1]قائمة المركز المالي'!G25/'[1]قائمة الدخل'!G12</f>
        <v>2.0218555750514908</v>
      </c>
      <c r="H16" s="37">
        <f>'[1]قائمة المركز المالي'!H25/'[1]قائمة الدخل'!H12</f>
        <v>1.8154525989632382</v>
      </c>
      <c r="I16" s="37">
        <f>'[1]قائمة المركز المالي'!I25/'[1]قائمة الدخل'!I12</f>
        <v>2.0502030364900889</v>
      </c>
      <c r="J16" s="37">
        <f>'[1]قائمة المركز المالي'!J25/'[1]قائمة الدخل'!J12</f>
        <v>2.0492009389392014</v>
      </c>
      <c r="K16" s="37">
        <f>'[1]قائمة المركز المالي'!K25/'[1]قائمة الدخل'!K12</f>
        <v>1.7943718047000854</v>
      </c>
      <c r="L16" s="37">
        <f>'[1]قائمة المركز المالي'!L25/'[1]قائمة الدخل'!L12</f>
        <v>1.7993843275734553</v>
      </c>
      <c r="M16" s="37">
        <f>'[1]قائمة المركز المالي'!M25/'[1]قائمة الدخل'!M12</f>
        <v>1.5419573375465385</v>
      </c>
      <c r="N16" s="37">
        <f>'[1]قائمة المركز المالي'!N25/'[1]قائمة الدخل'!N12</f>
        <v>1.3845747191795152</v>
      </c>
      <c r="O16" s="37">
        <f>'[1]قائمة المركز المالي'!O25/'[1]قائمة الدخل'!O12</f>
        <v>1.4260181763450726</v>
      </c>
      <c r="P16" s="37">
        <f>'[1]قائمة المركز المالي'!P25/'[1]قائمة الدخل'!P12</f>
        <v>0.99085609253168683</v>
      </c>
      <c r="Q16" s="37">
        <f>'[1]قائمة المركز المالي'!Q25/'[1]قائمة الدخل'!Q12</f>
        <v>1.0270124939334606</v>
      </c>
      <c r="R16" s="37">
        <f>'[1]قائمة المركز المالي'!R25/'[1]قائمة الدخل'!R12</f>
        <v>2.2412566304160784</v>
      </c>
      <c r="S16" s="31" t="s">
        <v>37</v>
      </c>
      <c r="T16" s="36" t="s">
        <v>38</v>
      </c>
    </row>
    <row r="17" spans="1:20" ht="17.25" customHeight="1">
      <c r="A17" s="23" t="s">
        <v>39</v>
      </c>
      <c r="B17" s="37">
        <f>'[1]قائمة المركز المالي'!B29/'[1]قائمة المركز المالي'!B18</f>
        <v>0.26929834567920907</v>
      </c>
      <c r="C17" s="37">
        <f>'[1]قائمة المركز المالي'!C29/'[1]قائمة المركز المالي'!C18</f>
        <v>0.3339608617811512</v>
      </c>
      <c r="D17" s="37">
        <f>'[1]قائمة المركز المالي'!D29/'[1]قائمة المركز المالي'!D18</f>
        <v>0.39140339843382188</v>
      </c>
      <c r="E17" s="24">
        <f>'[1]قائمة المركز المالي'!E29/'[1]قائمة المركز المالي'!E18</f>
        <v>0.48174064417728923</v>
      </c>
      <c r="F17" s="24">
        <f>'[1]قائمة المركز المالي'!F29/'[1]قائمة المركز المالي'!F18</f>
        <v>0.50807526065059117</v>
      </c>
      <c r="G17" s="24">
        <f>'[1]قائمة المركز المالي'!G29/'[1]قائمة المركز المالي'!G18</f>
        <v>0.56983536457308714</v>
      </c>
      <c r="H17" s="24">
        <f>'[1]قائمة المركز المالي'!H29/'[1]قائمة المركز المالي'!H18</f>
        <v>0.56499859328159785</v>
      </c>
      <c r="I17" s="24">
        <f>'[1]قائمة المركز المالي'!I29/'[1]قائمة المركز المالي'!I18</f>
        <v>0.5605143221532819</v>
      </c>
      <c r="J17" s="24">
        <f>'[1]قائمة المركز المالي'!J29/'[1]قائمة المركز المالي'!J18</f>
        <v>0.57024174837294628</v>
      </c>
      <c r="K17" s="24">
        <f>'[1]قائمة المركز المالي'!K29/'[1]قائمة المركز المالي'!K18</f>
        <v>0.59118555358539482</v>
      </c>
      <c r="L17" s="24">
        <f>'[1]قائمة المركز المالي'!L29/'[1]قائمة المركز المالي'!L18</f>
        <v>0.6213196775497466</v>
      </c>
      <c r="M17" s="24">
        <f>'[1]قائمة المركز المالي'!M29/'[1]قائمة المركز المالي'!M18</f>
        <v>0.60910815691317055</v>
      </c>
      <c r="N17" s="24">
        <f>'[1]قائمة المركز المالي'!N29/'[1]قائمة المركز المالي'!N18</f>
        <v>0.59938400845546047</v>
      </c>
      <c r="O17" s="24">
        <f>'[1]قائمة المركز المالي'!O29/'[1]قائمة المركز المالي'!O18</f>
        <v>0.593490909820656</v>
      </c>
      <c r="P17" s="24">
        <f>'[1]قائمة المركز المالي'!P29/'[1]قائمة المركز المالي'!P18</f>
        <v>0.57017656779298009</v>
      </c>
      <c r="Q17" s="24">
        <f>'[1]قائمة المركز المالي'!Q29/'[1]قائمة المركز المالي'!Q18</f>
        <v>0.59241890036755351</v>
      </c>
      <c r="R17" s="24">
        <f>'[1]قائمة المركز المالي'!R29/'[1]قائمة المركز المالي'!R18</f>
        <v>0.35439264847963187</v>
      </c>
      <c r="S17" s="21" t="s">
        <v>40</v>
      </c>
      <c r="T17" s="26" t="s">
        <v>41</v>
      </c>
    </row>
    <row r="18" spans="1:20">
      <c r="A18" s="23" t="s">
        <v>42</v>
      </c>
      <c r="B18" s="24">
        <f>'[1]قائمة المركز المالي'!B40/'[1]قائمة المركز المالي'!B18</f>
        <v>0.73070165434309187</v>
      </c>
      <c r="C18" s="24">
        <f>'[1]قائمة المركز المالي'!C40/'[1]قائمة المركز المالي'!C18</f>
        <v>0.66603913823869043</v>
      </c>
      <c r="D18" s="24">
        <f>'[1]قائمة المركز المالي'!D40/'[1]قائمة المركز المالي'!D18</f>
        <v>0.60859660154062112</v>
      </c>
      <c r="E18" s="24">
        <f>'[1]قائمة المركز المالي'!E40/'[1]قائمة المركز المالي'!E18</f>
        <v>0.51825935582271077</v>
      </c>
      <c r="F18" s="24">
        <f>'[1]قائمة المركز المالي'!F40/'[1]قائمة المركز المالي'!F18</f>
        <v>0.49192473934940883</v>
      </c>
      <c r="G18" s="24">
        <f>'[1]قائمة المركز المالي'!G40/'[1]قائمة المركز المالي'!G18</f>
        <v>0.43016463542691286</v>
      </c>
      <c r="H18" s="24">
        <f>'[1]قائمة المركز المالي'!H40/'[1]قائمة المركز المالي'!H18</f>
        <v>0.4350014067366898</v>
      </c>
      <c r="I18" s="24">
        <f>'[1]قائمة المركز المالي'!I40/'[1]قائمة المركز المالي'!I18</f>
        <v>0.4394856778467181</v>
      </c>
      <c r="J18" s="24">
        <f>'[1]قائمة المركز المالي'!J40/'[1]قائمة المركز المالي'!J18</f>
        <v>0.42975825162705367</v>
      </c>
      <c r="K18" s="24">
        <f>'[1]قائمة المركز المالي'!K40/'[1]قائمة المركز المالي'!K18</f>
        <v>0.40881444641460518</v>
      </c>
      <c r="L18" s="24">
        <f>'[1]قائمة المركز المالي'!L40/'[1]قائمة المركز المالي'!L18</f>
        <v>0.37868032245025346</v>
      </c>
      <c r="M18" s="24">
        <f>'[1]قائمة المركز المالي'!M40/'[1]قائمة المركز المالي'!M18</f>
        <v>0.39089184308682945</v>
      </c>
      <c r="N18" s="24">
        <f>'[1]قائمة المركز المالي'!N40/'[1]قائمة المركز المالي'!N18</f>
        <v>0.40061599154453958</v>
      </c>
      <c r="O18" s="24">
        <f>'[1]قائمة المركز المالي'!O40/'[1]قائمة المركز المالي'!O18</f>
        <v>0.406509090179344</v>
      </c>
      <c r="P18" s="24">
        <f>'[1]قائمة المركز المالي'!P40/'[1]قائمة المركز المالي'!P18</f>
        <v>0.42982343220701991</v>
      </c>
      <c r="Q18" s="24">
        <f>'[1]قائمة المركز المالي'!Q40/'[1]قائمة المركز المالي'!Q18</f>
        <v>0.40758109963244654</v>
      </c>
      <c r="R18" s="24">
        <f>'[1]قائمة المركز المالي'!R40/'[1]قائمة المركز المالي'!R18</f>
        <v>0.64560735152036819</v>
      </c>
      <c r="S18" s="21" t="s">
        <v>43</v>
      </c>
      <c r="T18" s="26" t="s">
        <v>44</v>
      </c>
    </row>
    <row r="19" spans="1:20">
      <c r="A19" s="23" t="s">
        <v>45</v>
      </c>
      <c r="B19" s="34">
        <f>B24/B9</f>
        <v>3.284427756796902</v>
      </c>
      <c r="C19" s="34">
        <f>C24/C9</f>
        <v>2.6310919754524509</v>
      </c>
      <c r="D19" s="34">
        <f>D24/D9</f>
        <v>1.0739767861005729</v>
      </c>
      <c r="E19" s="34">
        <f t="shared" ref="E19:O19" si="4">E24/E9</f>
        <v>1.4143389346900728</v>
      </c>
      <c r="F19" s="34">
        <f t="shared" si="4"/>
        <v>2.3401471205897972</v>
      </c>
      <c r="G19" s="34">
        <f t="shared" si="4"/>
        <v>2.6345578355438573</v>
      </c>
      <c r="H19" s="34">
        <f t="shared" si="4"/>
        <v>1.1166979892328341</v>
      </c>
      <c r="I19" s="34">
        <f t="shared" si="4"/>
        <v>0.41073387934437328</v>
      </c>
      <c r="J19" s="34">
        <f t="shared" si="4"/>
        <v>0.49185699012444528</v>
      </c>
      <c r="K19" s="34">
        <f t="shared" si="4"/>
        <v>0.75695182881091128</v>
      </c>
      <c r="L19" s="34">
        <f t="shared" si="4"/>
        <v>0.85316205888155139</v>
      </c>
      <c r="M19" s="34">
        <f t="shared" si="4"/>
        <v>1.2336758658833455</v>
      </c>
      <c r="N19" s="34">
        <f t="shared" si="4"/>
        <v>1.2457932645405478</v>
      </c>
      <c r="O19" s="34">
        <f t="shared" si="4"/>
        <v>1.3247649972534359</v>
      </c>
      <c r="P19" s="25" t="s">
        <v>6</v>
      </c>
      <c r="Q19" s="25" t="s">
        <v>6</v>
      </c>
      <c r="R19" s="25" t="s">
        <v>6</v>
      </c>
      <c r="S19" s="21" t="s">
        <v>46</v>
      </c>
      <c r="T19" s="26" t="s">
        <v>47</v>
      </c>
    </row>
    <row r="21" spans="1:20" s="39" customFormat="1">
      <c r="A21" s="38"/>
      <c r="I21" s="40"/>
      <c r="T21" s="41"/>
    </row>
    <row r="22" spans="1:20" s="45" customFormat="1">
      <c r="A22" s="42" t="s">
        <v>48</v>
      </c>
      <c r="B22" s="43">
        <v>15000000</v>
      </c>
      <c r="C22" s="43">
        <v>15000000</v>
      </c>
      <c r="D22" s="43">
        <v>15000000</v>
      </c>
      <c r="E22" s="43">
        <v>15000000</v>
      </c>
      <c r="F22" s="43">
        <f>'[1]قائمة المركز المالي'!F32/'نسب مالية'!F25</f>
        <v>15000000</v>
      </c>
      <c r="G22" s="44">
        <f>'[1]قائمة المركز المالي'!G32/'نسب مالية'!G25</f>
        <v>13600000</v>
      </c>
      <c r="H22" s="44">
        <f>'[1]قائمة المركز المالي'!H32/'نسب مالية'!H25</f>
        <v>8500000</v>
      </c>
      <c r="I22" s="44">
        <f>'[1]قائمة المركز المالي'!I32/'نسب مالية'!I25</f>
        <v>8500000</v>
      </c>
      <c r="J22" s="44">
        <f>'[1]قائمة المركز المالي'!J32/'نسب مالية'!J25</f>
        <v>8500000</v>
      </c>
      <c r="K22" s="44">
        <f>'[1]قائمة المركز المالي'!K32/'نسب مالية'!K25</f>
        <v>8500000</v>
      </c>
      <c r="L22" s="44">
        <f>'[1]قائمة المركز المالي'!L32/'نسب مالية'!L25</f>
        <v>8500000</v>
      </c>
      <c r="M22" s="44">
        <f>'[1]قائمة المركز المالي'!M32/'نسب مالية'!M25</f>
        <v>1700000</v>
      </c>
      <c r="N22" s="44">
        <f>'[1]قائمة المركز المالي'!N32/'نسب مالية'!N25</f>
        <v>1700000</v>
      </c>
      <c r="O22" s="44">
        <f>'[1]قائمة المركز المالي'!O32/'نسب مالية'!O25</f>
        <v>1700000</v>
      </c>
      <c r="P22" s="44">
        <f>'[1]قائمة المركز المالي'!P32/'نسب مالية'!P25</f>
        <v>1700000</v>
      </c>
      <c r="Q22" s="44">
        <f>'[1]قائمة المركز المالي'!Q32/'نسب مالية'!Q25</f>
        <v>1700000</v>
      </c>
      <c r="R22" s="44">
        <f>'[1]قائمة المركز المالي'!R32/'نسب مالية'!R25</f>
        <v>1700000</v>
      </c>
      <c r="T22" s="46"/>
    </row>
    <row r="23" spans="1:20" s="45" customFormat="1">
      <c r="A23" s="42" t="s">
        <v>49</v>
      </c>
      <c r="B23" s="47">
        <v>239891</v>
      </c>
      <c r="C23" s="47">
        <v>47699</v>
      </c>
      <c r="D23" s="43"/>
      <c r="E23" s="43">
        <v>18083</v>
      </c>
      <c r="F23" s="43">
        <v>35565</v>
      </c>
      <c r="G23" s="44">
        <v>148079</v>
      </c>
      <c r="H23" s="44">
        <v>270.25</v>
      </c>
      <c r="I23" s="44">
        <v>75</v>
      </c>
      <c r="J23" s="44">
        <v>171985</v>
      </c>
      <c r="K23" s="44">
        <v>2773365</v>
      </c>
      <c r="L23" s="44">
        <v>124206</v>
      </c>
      <c r="M23" s="44">
        <v>0</v>
      </c>
      <c r="N23" s="44">
        <v>9766</v>
      </c>
      <c r="O23" s="44">
        <f>[2]Period_Market_Summary_AR!$C$15</f>
        <v>13291</v>
      </c>
      <c r="P23" s="44" t="s">
        <v>50</v>
      </c>
      <c r="Q23" s="44" t="s">
        <v>50</v>
      </c>
      <c r="R23" s="44" t="s">
        <v>50</v>
      </c>
      <c r="T23" s="46"/>
    </row>
    <row r="24" spans="1:20" s="45" customFormat="1">
      <c r="A24" s="42" t="s">
        <v>51</v>
      </c>
      <c r="B24" s="47">
        <v>7461.39</v>
      </c>
      <c r="C24" s="47">
        <v>1472</v>
      </c>
      <c r="D24" s="48">
        <v>511.5</v>
      </c>
      <c r="E24" s="43">
        <v>427.5</v>
      </c>
      <c r="F24" s="43">
        <v>445.5</v>
      </c>
      <c r="G24" s="44">
        <v>478.65</v>
      </c>
      <c r="H24" s="44">
        <v>312.5</v>
      </c>
      <c r="I24" s="44">
        <v>118.75</v>
      </c>
      <c r="J24" s="44">
        <v>118.25</v>
      </c>
      <c r="K24" s="44">
        <v>143.25</v>
      </c>
      <c r="L24" s="44">
        <v>133.5</v>
      </c>
      <c r="M24" s="44">
        <v>900</v>
      </c>
      <c r="N24" s="44">
        <v>900</v>
      </c>
      <c r="O24" s="44">
        <f>[2]Period_Market_Summary_AR!$H$15</f>
        <v>935</v>
      </c>
      <c r="P24" s="44" t="s">
        <v>50</v>
      </c>
      <c r="Q24" s="44" t="s">
        <v>50</v>
      </c>
      <c r="R24" s="44" t="s">
        <v>50</v>
      </c>
      <c r="T24" s="46"/>
    </row>
    <row r="25" spans="1:20" s="45" customFormat="1">
      <c r="A25" s="42" t="s">
        <v>52</v>
      </c>
      <c r="B25" s="43">
        <v>100</v>
      </c>
      <c r="C25" s="43">
        <v>100</v>
      </c>
      <c r="D25" s="43">
        <v>100</v>
      </c>
      <c r="E25" s="43">
        <v>100</v>
      </c>
      <c r="F25" s="43">
        <v>100</v>
      </c>
      <c r="G25" s="44">
        <v>100</v>
      </c>
      <c r="H25" s="44">
        <v>100</v>
      </c>
      <c r="I25" s="44">
        <v>100</v>
      </c>
      <c r="J25" s="44">
        <v>100</v>
      </c>
      <c r="K25" s="44">
        <v>100</v>
      </c>
      <c r="L25" s="44">
        <v>100</v>
      </c>
      <c r="M25" s="44">
        <v>500</v>
      </c>
      <c r="N25" s="44">
        <v>500</v>
      </c>
      <c r="O25" s="44">
        <v>500</v>
      </c>
      <c r="P25" s="44">
        <v>500</v>
      </c>
      <c r="Q25" s="44">
        <v>500</v>
      </c>
      <c r="R25" s="44">
        <v>500</v>
      </c>
      <c r="T25" s="46"/>
    </row>
    <row r="26" spans="1:20" s="39" customFormat="1">
      <c r="A26" s="38"/>
      <c r="I26" s="40"/>
      <c r="J26" s="49"/>
      <c r="T26" s="41"/>
    </row>
    <row r="27" spans="1:20" s="39" customFormat="1">
      <c r="A27" s="38"/>
      <c r="I27" s="40"/>
      <c r="T27" s="41"/>
    </row>
    <row r="28" spans="1:20" s="39" customFormat="1">
      <c r="A28" s="38"/>
      <c r="I28" s="40"/>
      <c r="T28" s="41"/>
    </row>
    <row r="29" spans="1:20" s="39" customFormat="1">
      <c r="A29" s="38"/>
      <c r="I29" s="40"/>
      <c r="T29" s="41"/>
    </row>
    <row r="30" spans="1:20" s="51" customFormat="1">
      <c r="A30" s="50"/>
      <c r="I30" s="52"/>
      <c r="S30" s="53"/>
      <c r="T30" s="5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نسب مالية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aajaj</dc:creator>
  <cp:lastModifiedBy>aajaj</cp:lastModifiedBy>
  <dcterms:created xsi:type="dcterms:W3CDTF">2024-06-30T08:03:47Z</dcterms:created>
  <dcterms:modified xsi:type="dcterms:W3CDTF">2024-06-30T08:04:15Z</dcterms:modified>
</cp:coreProperties>
</file>