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Q43" i="1" l="1"/>
  <c r="Q46" i="1" s="1"/>
  <c r="Q48" i="1" s="1"/>
  <c r="P43" i="1"/>
  <c r="P46" i="1" s="1"/>
  <c r="P48" i="1" s="1"/>
  <c r="O43" i="1"/>
  <c r="O46" i="1" s="1"/>
  <c r="O48" i="1" s="1"/>
  <c r="N43" i="1"/>
  <c r="N46" i="1" s="1"/>
  <c r="N48" i="1" s="1"/>
  <c r="M43" i="1"/>
  <c r="M46" i="1" s="1"/>
  <c r="M48" i="1" s="1"/>
  <c r="L43" i="1"/>
  <c r="L46" i="1" s="1"/>
  <c r="L48" i="1" s="1"/>
  <c r="K43" i="1"/>
  <c r="K46" i="1" s="1"/>
  <c r="K48" i="1" s="1"/>
  <c r="J43" i="1"/>
  <c r="J46" i="1" s="1"/>
  <c r="J48" i="1" s="1"/>
  <c r="I43" i="1"/>
  <c r="I46" i="1" s="1"/>
  <c r="I48" i="1" s="1"/>
  <c r="H43" i="1"/>
  <c r="H46" i="1" s="1"/>
  <c r="H48" i="1" s="1"/>
  <c r="G43" i="1"/>
  <c r="G46" i="1" s="1"/>
  <c r="G48" i="1" s="1"/>
  <c r="F43" i="1"/>
  <c r="F46" i="1" s="1"/>
  <c r="F48" i="1" s="1"/>
  <c r="F50" i="1" s="1"/>
  <c r="E43" i="1"/>
  <c r="E46" i="1" s="1"/>
  <c r="E48" i="1" s="1"/>
  <c r="E50" i="1" s="1"/>
  <c r="D43" i="1"/>
  <c r="D46" i="1" s="1"/>
  <c r="D48" i="1" s="1"/>
  <c r="D50" i="1" s="1"/>
  <c r="C43" i="1"/>
  <c r="C46" i="1" s="1"/>
  <c r="C48" i="1" s="1"/>
  <c r="B43" i="1"/>
  <c r="B46" i="1" s="1"/>
  <c r="B48" i="1" s="1"/>
  <c r="S42" i="1"/>
  <c r="S43" i="1" s="1"/>
  <c r="S46" i="1" s="1"/>
  <c r="S48" i="1" s="1"/>
  <c r="R42" i="1"/>
  <c r="R40" i="1"/>
  <c r="R43" i="1" s="1"/>
  <c r="R46" i="1" s="1"/>
  <c r="R48" i="1" s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<sst xmlns="http://schemas.openxmlformats.org/spreadsheetml/2006/main" count="121" uniqueCount="82">
  <si>
    <t>بنك سورية والمهجر</t>
  </si>
  <si>
    <t>قائمة المركز المالي</t>
  </si>
  <si>
    <t>Statement of Financial Position</t>
  </si>
  <si>
    <t>بعد تطبيق المعيار رقم 9</t>
  </si>
  <si>
    <t>البيان</t>
  </si>
  <si>
    <t>الموجودات:</t>
  </si>
  <si>
    <t>ASSETS:</t>
  </si>
  <si>
    <t xml:space="preserve">نقد وأرصدة لدى مصرف سورية المركزي </t>
  </si>
  <si>
    <t>Cash and Balances at Central Bank</t>
  </si>
  <si>
    <t xml:space="preserve">أرصدة لدى المصارف </t>
  </si>
  <si>
    <t>Balances at Banks</t>
  </si>
  <si>
    <t>إيداعات لدى المصارف</t>
  </si>
  <si>
    <t>Deposits at Banks</t>
  </si>
  <si>
    <t>موجودات مالية بالقيمة العادلة من خلال بيان الدخل</t>
  </si>
  <si>
    <t>Financial Assets Held for Trading</t>
  </si>
  <si>
    <t>تسهيلات ائتمانية مباشرة (بالصافي)</t>
  </si>
  <si>
    <t>Direct Credit Facilities,Net</t>
  </si>
  <si>
    <t>استثمارات في شركات حليفة</t>
  </si>
  <si>
    <t>-</t>
  </si>
  <si>
    <t>Investments in associates</t>
  </si>
  <si>
    <t>موجودات مالية - قروض وسلف للمصارف</t>
  </si>
  <si>
    <t>Financial Assets - Loans and Advances to Banks</t>
  </si>
  <si>
    <t>موجودات مالية بالتكلفة المطفأة</t>
  </si>
  <si>
    <t>موجودات مالية متاحة للبيع</t>
  </si>
  <si>
    <t>Financial Assets Available for Sale</t>
  </si>
  <si>
    <t xml:space="preserve">موجودات مالية محتفظ بها حتى تاريخ الاستحقاق </t>
  </si>
  <si>
    <t>Financial Assets Held to Maturity</t>
  </si>
  <si>
    <t>موجودات ثابتة</t>
  </si>
  <si>
    <t>Fixed Assets</t>
  </si>
  <si>
    <t xml:space="preserve">موجودات غير ملموسة </t>
  </si>
  <si>
    <t>Intangible Assets</t>
  </si>
  <si>
    <t>حق استخدام الأصول</t>
  </si>
  <si>
    <t xml:space="preserve">موجودات اخرى </t>
  </si>
  <si>
    <t>Other Assets</t>
  </si>
  <si>
    <t>موجودات ضريبية مؤجلة</t>
  </si>
  <si>
    <t>Deferred Income Tax Assets</t>
  </si>
  <si>
    <t xml:space="preserve">الوديعة المجمدة لدى مصرف سورية المركزي </t>
  </si>
  <si>
    <t>Statutory blocked funds with Central Bank of Syria</t>
  </si>
  <si>
    <t xml:space="preserve">مجموع الموجودات </t>
  </si>
  <si>
    <t>Total Assets</t>
  </si>
  <si>
    <t>المطلوبات وحقوق الملكية:</t>
  </si>
  <si>
    <t>Liabilities &amp; Shareholders' Equity:</t>
  </si>
  <si>
    <t>المطلوبات:</t>
  </si>
  <si>
    <t>Liabilities:</t>
  </si>
  <si>
    <t xml:space="preserve">ودائع البنوك </t>
  </si>
  <si>
    <t>Banks Deposits</t>
  </si>
  <si>
    <t xml:space="preserve">ودائع العملاء </t>
  </si>
  <si>
    <t>Customers Deposits</t>
  </si>
  <si>
    <t xml:space="preserve">تأمينات نقدية </t>
  </si>
  <si>
    <t>Cash Margins</t>
  </si>
  <si>
    <t xml:space="preserve">مخصصات متنوعة </t>
  </si>
  <si>
    <t xml:space="preserve">Sundry Provisions  </t>
  </si>
  <si>
    <t xml:space="preserve">مخصص ضريبة الدخل </t>
  </si>
  <si>
    <t>Provision for Income Tax</t>
  </si>
  <si>
    <t>مطلوبات ضريبية مؤجلة</t>
  </si>
  <si>
    <t>Deferred Income Tax Liabilities</t>
  </si>
  <si>
    <t>التزامات عقود الإيجار</t>
  </si>
  <si>
    <t xml:space="preserve">مطلوبات اخرى </t>
  </si>
  <si>
    <t>Other Liabilities</t>
  </si>
  <si>
    <t>مجموع المطلوبات</t>
  </si>
  <si>
    <t>Total Liabilities</t>
  </si>
  <si>
    <t>رأس المال المكتتب به</t>
  </si>
  <si>
    <t>Capital Subscribed</t>
  </si>
  <si>
    <t>احتياطي قانوني</t>
  </si>
  <si>
    <t>Legal Reserve</t>
  </si>
  <si>
    <t xml:space="preserve">احتياطي خاص </t>
  </si>
  <si>
    <t>Special Reserve</t>
  </si>
  <si>
    <t>احتياطي عام لمخاطر التمويل</t>
  </si>
  <si>
    <t>General Reserve for Financing Risks</t>
  </si>
  <si>
    <t>التغير المتراكم في القيمة العادلة</t>
  </si>
  <si>
    <t>Accumulated Change in Fair Value</t>
  </si>
  <si>
    <t>أرباح مدورة محققة</t>
  </si>
  <si>
    <t xml:space="preserve">Retained Earnings </t>
  </si>
  <si>
    <t>أرباح (خسائر) غير محققة</t>
  </si>
  <si>
    <t>Retained Earnings Unrealized</t>
  </si>
  <si>
    <t xml:space="preserve">مجموع حقوق المساهمين </t>
  </si>
  <si>
    <t>Total Shareholders' Equity</t>
  </si>
  <si>
    <t>حقوق الأقلية (الجهة غير المسيطرة)</t>
  </si>
  <si>
    <t>Minority Interest</t>
  </si>
  <si>
    <t>مجموع حقوق الملكية</t>
  </si>
  <si>
    <t xml:space="preserve">مجموع المطلوبات وحقوق الملكية </t>
  </si>
  <si>
    <t xml:space="preserve"> Total Liabilities &amp;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</si>
</sst>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6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5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3" fillId="0" borderId="5" xfId="0" applyFont="1" applyBorder="1"/>
    <xf numFmtId="164" fontId="3" fillId="0" borderId="5" xfId="1" applyNumberFormat="1" applyFont="1" applyBorder="1" applyAlignment="1">
      <alignment horizontal="right" vertical="center"/>
    </xf>
    <xf numFmtId="37" fontId="3" fillId="0" borderId="5" xfId="0" applyNumberFormat="1" applyFont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/>
    <xf numFmtId="164" fontId="3" fillId="0" borderId="5" xfId="1" applyNumberFormat="1" applyFont="1" applyFill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1" fontId="3" fillId="0" borderId="5" xfId="2" applyNumberFormat="1" applyFont="1" applyFill="1" applyBorder="1" applyAlignment="1"/>
    <xf numFmtId="41" fontId="8" fillId="0" borderId="5" xfId="2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41" fontId="6" fillId="4" borderId="5" xfId="2" applyNumberFormat="1" applyFont="1" applyFill="1" applyBorder="1" applyAlignment="1">
      <alignment horizontal="right" vertical="center"/>
    </xf>
    <xf numFmtId="0" fontId="9" fillId="4" borderId="0" xfId="0" applyFont="1" applyFill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37" fontId="10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7" fontId="3" fillId="0" borderId="6" xfId="0" applyNumberFormat="1" applyFont="1" applyBorder="1" applyAlignment="1">
      <alignment horizontal="right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41" fontId="3" fillId="0" borderId="5" xfId="2" applyNumberFormat="1" applyFont="1" applyFill="1" applyBorder="1" applyAlignment="1">
      <alignment readingOrder="1"/>
    </xf>
    <xf numFmtId="0" fontId="3" fillId="0" borderId="5" xfId="0" applyFont="1" applyBorder="1" applyAlignment="1">
      <alignment vertical="center" wrapText="1"/>
    </xf>
    <xf numFmtId="37" fontId="3" fillId="0" borderId="5" xfId="0" applyNumberFormat="1" applyFont="1" applyBorder="1" applyAlignment="1">
      <alignment vertical="center" wrapText="1"/>
    </xf>
    <xf numFmtId="37" fontId="6" fillId="4" borderId="5" xfId="0" applyNumberFormat="1" applyFont="1" applyFill="1" applyBorder="1" applyAlignment="1">
      <alignment horizontal="right" vertical="center"/>
    </xf>
    <xf numFmtId="41" fontId="6" fillId="4" borderId="5" xfId="0" applyNumberFormat="1" applyFont="1" applyFill="1" applyBorder="1" applyAlignment="1">
      <alignment horizontal="right" vertical="center"/>
    </xf>
    <xf numFmtId="37" fontId="3" fillId="0" borderId="0" xfId="0" applyNumberFormat="1" applyFont="1"/>
    <xf numFmtId="3" fontId="3" fillId="0" borderId="6" xfId="0" applyNumberFormat="1" applyFont="1" applyBorder="1" applyAlignment="1">
      <alignment horizontal="right" vertical="center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7" fontId="3" fillId="0" borderId="7" xfId="0" applyNumberFormat="1" applyFont="1" applyBorder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41" fontId="3" fillId="0" borderId="0" xfId="0" applyNumberFormat="1" applyFont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rightToLeft="1" tabSelected="1" workbookViewId="0">
      <selection activeCell="E48" sqref="E48"/>
    </sheetView>
  </sheetViews>
  <sheetFormatPr defaultColWidth="9.140625" defaultRowHeight="16.5"/>
  <cols>
    <col min="1" max="1" width="52.5703125" style="3" bestFit="1" customWidth="1"/>
    <col min="2" max="5" width="22.7109375" style="3" customWidth="1"/>
    <col min="6" max="6" width="22" style="3" customWidth="1"/>
    <col min="7" max="8" width="22.42578125" style="3" bestFit="1" customWidth="1"/>
    <col min="9" max="9" width="20.85546875" style="3" customWidth="1"/>
    <col min="10" max="10" width="20.85546875" style="4" customWidth="1"/>
    <col min="11" max="12" width="20.85546875" style="3" customWidth="1"/>
    <col min="13" max="16" width="19.5703125" style="3" customWidth="1"/>
    <col min="17" max="19" width="19.5703125" style="5" customWidth="1"/>
    <col min="20" max="20" width="56.85546875" style="3" bestFit="1" customWidth="1"/>
    <col min="21" max="21" width="12.5703125" style="3" bestFit="1" customWidth="1"/>
    <col min="22" max="16384" width="9.140625" style="3"/>
  </cols>
  <sheetData>
    <row r="1" spans="1:20" ht="49.5" customHeight="1">
      <c r="A1" s="1" t="s">
        <v>0</v>
      </c>
      <c r="B1" s="2"/>
      <c r="C1" s="2"/>
      <c r="D1" s="2"/>
      <c r="E1" s="2"/>
      <c r="Q1" s="3"/>
      <c r="T1" s="5"/>
    </row>
    <row r="2" spans="1:20" ht="18">
      <c r="A2" s="6" t="s">
        <v>1</v>
      </c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8" t="s">
        <v>2</v>
      </c>
    </row>
    <row r="3" spans="1:20" ht="18">
      <c r="A3" s="9"/>
      <c r="B3" s="10"/>
      <c r="C3" s="11" t="s">
        <v>3</v>
      </c>
      <c r="D3" s="11"/>
      <c r="E3" s="11"/>
      <c r="F3" s="11"/>
      <c r="G3" s="11"/>
      <c r="H3" s="9"/>
      <c r="I3" s="9"/>
      <c r="K3" s="9"/>
      <c r="Q3" s="3"/>
      <c r="T3" s="5"/>
    </row>
    <row r="4" spans="1:20">
      <c r="A4" s="12" t="s">
        <v>4</v>
      </c>
      <c r="B4" s="13">
        <v>2023</v>
      </c>
      <c r="C4" s="13">
        <v>2022</v>
      </c>
      <c r="D4" s="13">
        <v>2021</v>
      </c>
      <c r="E4" s="13">
        <v>2020</v>
      </c>
      <c r="F4" s="13">
        <v>2019</v>
      </c>
      <c r="G4" s="13">
        <v>2018</v>
      </c>
      <c r="H4" s="13">
        <v>2018</v>
      </c>
      <c r="I4" s="13">
        <v>2017</v>
      </c>
      <c r="J4" s="13">
        <v>2016</v>
      </c>
      <c r="K4" s="13">
        <v>2015</v>
      </c>
      <c r="L4" s="13">
        <v>2014</v>
      </c>
      <c r="M4" s="13">
        <v>2013</v>
      </c>
      <c r="N4" s="13">
        <v>2012</v>
      </c>
      <c r="O4" s="13">
        <v>2011</v>
      </c>
      <c r="P4" s="13">
        <v>2010</v>
      </c>
      <c r="Q4" s="13">
        <v>2009</v>
      </c>
      <c r="R4" s="13">
        <v>2008</v>
      </c>
      <c r="S4" s="13">
        <v>2007</v>
      </c>
      <c r="T4" s="14" t="s">
        <v>2</v>
      </c>
    </row>
    <row r="5" spans="1:20">
      <c r="A5" s="15" t="s">
        <v>5</v>
      </c>
      <c r="B5" s="15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7"/>
      <c r="O5" s="17"/>
      <c r="P5" s="18"/>
      <c r="Q5" s="18"/>
      <c r="R5" s="19"/>
      <c r="S5" s="19"/>
      <c r="T5" s="20" t="s">
        <v>6</v>
      </c>
    </row>
    <row r="6" spans="1:20">
      <c r="A6" s="21" t="s">
        <v>7</v>
      </c>
      <c r="B6" s="22">
        <v>891733273209</v>
      </c>
      <c r="C6" s="22">
        <v>178946649350</v>
      </c>
      <c r="D6" s="22">
        <v>159882797074</v>
      </c>
      <c r="E6" s="22">
        <v>99799327122</v>
      </c>
      <c r="F6" s="23">
        <v>39983747626</v>
      </c>
      <c r="G6" s="23">
        <v>54103088865</v>
      </c>
      <c r="H6" s="23">
        <v>54220305096</v>
      </c>
      <c r="I6" s="23">
        <v>40688007883</v>
      </c>
      <c r="J6" s="23">
        <v>26932720261</v>
      </c>
      <c r="K6" s="23">
        <v>20396884588</v>
      </c>
      <c r="L6" s="23">
        <v>20466563068</v>
      </c>
      <c r="M6" s="23">
        <v>13828906034</v>
      </c>
      <c r="N6" s="23">
        <v>12276249350</v>
      </c>
      <c r="O6" s="23">
        <v>11318358457</v>
      </c>
      <c r="P6" s="24">
        <v>16240811428</v>
      </c>
      <c r="Q6" s="24">
        <v>15416893224</v>
      </c>
      <c r="R6" s="24">
        <v>13294950426</v>
      </c>
      <c r="S6" s="24">
        <v>13709448848</v>
      </c>
      <c r="T6" s="25" t="s">
        <v>8</v>
      </c>
    </row>
    <row r="7" spans="1:20">
      <c r="A7" s="21" t="s">
        <v>9</v>
      </c>
      <c r="B7" s="22">
        <v>675433670066</v>
      </c>
      <c r="C7" s="22">
        <v>132178570574</v>
      </c>
      <c r="D7" s="22">
        <v>99080156091</v>
      </c>
      <c r="E7" s="22">
        <v>146707653396</v>
      </c>
      <c r="F7" s="23">
        <v>42196366207</v>
      </c>
      <c r="G7" s="23">
        <v>68771207974</v>
      </c>
      <c r="H7" s="23">
        <v>68823081479</v>
      </c>
      <c r="I7" s="23">
        <v>94063357375</v>
      </c>
      <c r="J7" s="23">
        <v>105923538475</v>
      </c>
      <c r="K7" s="23">
        <v>90500771696</v>
      </c>
      <c r="L7" s="23">
        <v>61315099434</v>
      </c>
      <c r="M7" s="23">
        <v>56374424134</v>
      </c>
      <c r="N7" s="23">
        <v>13021644647</v>
      </c>
      <c r="O7" s="23">
        <v>9133551865</v>
      </c>
      <c r="P7" s="24">
        <v>8367543927</v>
      </c>
      <c r="Q7" s="24">
        <v>16230053766</v>
      </c>
      <c r="R7" s="24">
        <v>22915563981</v>
      </c>
      <c r="S7" s="24">
        <v>30234601340</v>
      </c>
      <c r="T7" s="25" t="s">
        <v>10</v>
      </c>
    </row>
    <row r="8" spans="1:20">
      <c r="A8" s="21" t="s">
        <v>11</v>
      </c>
      <c r="B8" s="26">
        <v>592834270018</v>
      </c>
      <c r="C8" s="26">
        <v>181728010660</v>
      </c>
      <c r="D8" s="26">
        <v>170933641494</v>
      </c>
      <c r="E8" s="22">
        <v>30632992658</v>
      </c>
      <c r="F8" s="23">
        <v>29003695301</v>
      </c>
      <c r="G8" s="23">
        <v>29642120255</v>
      </c>
      <c r="H8" s="23">
        <v>30290040070</v>
      </c>
      <c r="I8" s="23">
        <v>34534253132</v>
      </c>
      <c r="J8" s="23">
        <v>52720534804</v>
      </c>
      <c r="K8" s="23">
        <v>22190679271</v>
      </c>
      <c r="L8" s="23">
        <v>11577680749</v>
      </c>
      <c r="M8" s="23">
        <v>5987256983</v>
      </c>
      <c r="N8" s="23">
        <v>5145935165</v>
      </c>
      <c r="O8" s="23">
        <v>9294237933</v>
      </c>
      <c r="P8" s="24">
        <v>20754718779</v>
      </c>
      <c r="Q8" s="24">
        <v>10405017283</v>
      </c>
      <c r="R8" s="24">
        <v>9102004463</v>
      </c>
      <c r="S8" s="24">
        <v>1586991497</v>
      </c>
      <c r="T8" s="25" t="s">
        <v>12</v>
      </c>
    </row>
    <row r="9" spans="1:20">
      <c r="A9" s="21" t="s">
        <v>13</v>
      </c>
      <c r="B9" s="22">
        <v>2926539236</v>
      </c>
      <c r="C9" s="22">
        <v>20978515</v>
      </c>
      <c r="D9" s="22">
        <v>10536395</v>
      </c>
      <c r="E9" s="22">
        <v>6174770</v>
      </c>
      <c r="F9" s="23">
        <v>4632082</v>
      </c>
      <c r="G9" s="23">
        <v>6488338</v>
      </c>
      <c r="H9" s="23">
        <v>6488338</v>
      </c>
      <c r="I9" s="23">
        <v>6010851</v>
      </c>
      <c r="J9" s="23">
        <v>1278538</v>
      </c>
      <c r="K9" s="23">
        <v>1032783</v>
      </c>
      <c r="L9" s="23">
        <v>1106364</v>
      </c>
      <c r="M9" s="23">
        <v>1115429</v>
      </c>
      <c r="N9" s="23">
        <v>1630639</v>
      </c>
      <c r="O9" s="23">
        <v>860318</v>
      </c>
      <c r="P9" s="24">
        <v>1316210</v>
      </c>
      <c r="Q9" s="24">
        <v>0</v>
      </c>
      <c r="R9" s="24">
        <v>0</v>
      </c>
      <c r="S9" s="24">
        <v>0</v>
      </c>
      <c r="T9" s="25" t="s">
        <v>14</v>
      </c>
    </row>
    <row r="10" spans="1:20">
      <c r="A10" s="21" t="s">
        <v>15</v>
      </c>
      <c r="B10" s="22">
        <v>43761440035</v>
      </c>
      <c r="C10" s="22">
        <v>39576670218</v>
      </c>
      <c r="D10" s="22">
        <v>26431122645</v>
      </c>
      <c r="E10" s="22">
        <v>11031838581</v>
      </c>
      <c r="F10" s="23">
        <v>14966208532</v>
      </c>
      <c r="G10" s="23">
        <v>9717523327</v>
      </c>
      <c r="H10" s="23">
        <v>9316150350</v>
      </c>
      <c r="I10" s="23">
        <v>3950881676</v>
      </c>
      <c r="J10" s="23">
        <v>4150351257</v>
      </c>
      <c r="K10" s="23">
        <v>5857660792</v>
      </c>
      <c r="L10" s="23">
        <v>6942736490</v>
      </c>
      <c r="M10" s="23">
        <v>9613751615</v>
      </c>
      <c r="N10" s="23">
        <v>13777919158</v>
      </c>
      <c r="O10" s="23">
        <v>21230587738</v>
      </c>
      <c r="P10" s="24">
        <v>30353048660</v>
      </c>
      <c r="Q10" s="24">
        <v>19391381923</v>
      </c>
      <c r="R10" s="24">
        <v>18134393492</v>
      </c>
      <c r="S10" s="24">
        <v>13372461641</v>
      </c>
      <c r="T10" s="25" t="s">
        <v>16</v>
      </c>
    </row>
    <row r="11" spans="1:20">
      <c r="A11" s="21" t="s">
        <v>17</v>
      </c>
      <c r="B11" s="22">
        <v>0</v>
      </c>
      <c r="C11" s="22">
        <v>0</v>
      </c>
      <c r="D11" s="22"/>
      <c r="E11" s="22">
        <v>0</v>
      </c>
      <c r="F11" s="27">
        <v>0</v>
      </c>
      <c r="G11" s="27">
        <v>0</v>
      </c>
      <c r="H11" s="23" t="s">
        <v>18</v>
      </c>
      <c r="I11" s="23">
        <v>134500000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  <c r="Q11" s="23" t="s">
        <v>18</v>
      </c>
      <c r="R11" s="23" t="s">
        <v>18</v>
      </c>
      <c r="S11" s="23" t="s">
        <v>18</v>
      </c>
      <c r="T11" s="25" t="s">
        <v>19</v>
      </c>
    </row>
    <row r="12" spans="1:20">
      <c r="A12" s="28" t="s">
        <v>20</v>
      </c>
      <c r="B12" s="22">
        <v>51030793</v>
      </c>
      <c r="C12" s="22">
        <v>0</v>
      </c>
      <c r="D12" s="22"/>
      <c r="E12" s="22">
        <v>0</v>
      </c>
      <c r="F12" s="27">
        <v>0</v>
      </c>
      <c r="G12" s="27">
        <v>0</v>
      </c>
      <c r="H12" s="23" t="s">
        <v>18</v>
      </c>
      <c r="I12" s="23" t="s">
        <v>18</v>
      </c>
      <c r="J12" s="23" t="s">
        <v>18</v>
      </c>
      <c r="K12" s="23" t="s">
        <v>18</v>
      </c>
      <c r="L12" s="23" t="s">
        <v>18</v>
      </c>
      <c r="M12" s="23" t="s">
        <v>18</v>
      </c>
      <c r="N12" s="24" t="s">
        <v>18</v>
      </c>
      <c r="O12" s="24" t="s">
        <v>18</v>
      </c>
      <c r="P12" s="24" t="s">
        <v>18</v>
      </c>
      <c r="Q12" s="24">
        <v>50000000</v>
      </c>
      <c r="R12" s="24">
        <v>300000000</v>
      </c>
      <c r="S12" s="24">
        <v>1100000000</v>
      </c>
      <c r="T12" s="25" t="s">
        <v>21</v>
      </c>
    </row>
    <row r="13" spans="1:20">
      <c r="A13" s="28" t="s">
        <v>22</v>
      </c>
      <c r="B13" s="22">
        <v>0</v>
      </c>
      <c r="C13" s="22">
        <v>0</v>
      </c>
      <c r="D13" s="22"/>
      <c r="E13" s="22">
        <v>0</v>
      </c>
      <c r="F13" s="23">
        <v>3874997259</v>
      </c>
      <c r="G13" s="27">
        <v>0</v>
      </c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5"/>
    </row>
    <row r="14" spans="1:20">
      <c r="A14" s="21" t="s">
        <v>23</v>
      </c>
      <c r="B14" s="22">
        <v>0</v>
      </c>
      <c r="C14" s="22">
        <v>1032229154</v>
      </c>
      <c r="D14" s="22">
        <v>639156289</v>
      </c>
      <c r="E14" s="22">
        <v>185130908</v>
      </c>
      <c r="F14" s="23">
        <v>188747900</v>
      </c>
      <c r="G14" s="23">
        <v>188749000</v>
      </c>
      <c r="H14" s="23">
        <v>188749000</v>
      </c>
      <c r="I14" s="23" t="s">
        <v>18</v>
      </c>
      <c r="J14" s="23">
        <v>75215000</v>
      </c>
      <c r="K14" s="23">
        <v>79875000</v>
      </c>
      <c r="L14" s="23">
        <v>1670130000</v>
      </c>
      <c r="M14" s="23">
        <v>2672630000</v>
      </c>
      <c r="N14" s="23">
        <v>4510678296</v>
      </c>
      <c r="O14" s="23">
        <v>10223310956</v>
      </c>
      <c r="P14" s="24">
        <v>9640073524</v>
      </c>
      <c r="Q14" s="24">
        <v>6370116826</v>
      </c>
      <c r="R14" s="24">
        <v>2165371221</v>
      </c>
      <c r="S14" s="24">
        <v>527916063</v>
      </c>
      <c r="T14" s="25" t="s">
        <v>24</v>
      </c>
    </row>
    <row r="15" spans="1:20">
      <c r="A15" s="21" t="s">
        <v>25</v>
      </c>
      <c r="B15" s="22">
        <v>0</v>
      </c>
      <c r="C15" s="22"/>
      <c r="D15" s="22"/>
      <c r="E15" s="22">
        <v>0</v>
      </c>
      <c r="F15" s="27">
        <v>0</v>
      </c>
      <c r="G15" s="27">
        <v>0</v>
      </c>
      <c r="H15" s="23" t="s">
        <v>18</v>
      </c>
      <c r="I15" s="23" t="s">
        <v>18</v>
      </c>
      <c r="J15" s="23" t="s">
        <v>18</v>
      </c>
      <c r="K15" s="23" t="s">
        <v>18</v>
      </c>
      <c r="L15" s="23" t="s">
        <v>18</v>
      </c>
      <c r="M15" s="23">
        <v>299730046</v>
      </c>
      <c r="N15" s="23">
        <v>5114153278</v>
      </c>
      <c r="O15" s="23">
        <v>5323040931</v>
      </c>
      <c r="P15" s="24">
        <v>3562788254</v>
      </c>
      <c r="Q15" s="24">
        <v>2006773817</v>
      </c>
      <c r="R15" s="24">
        <v>438429773</v>
      </c>
      <c r="S15" s="24">
        <v>474057840</v>
      </c>
      <c r="T15" s="25" t="s">
        <v>26</v>
      </c>
    </row>
    <row r="16" spans="1:20">
      <c r="A16" s="21" t="s">
        <v>27</v>
      </c>
      <c r="B16" s="22">
        <v>15640049460</v>
      </c>
      <c r="C16" s="22">
        <v>10788134660</v>
      </c>
      <c r="D16" s="22">
        <v>7741174900</v>
      </c>
      <c r="E16" s="22">
        <v>5093463939</v>
      </c>
      <c r="F16" s="23">
        <v>4322215310</v>
      </c>
      <c r="G16" s="23">
        <v>4266126049</v>
      </c>
      <c r="H16" s="23">
        <v>4266126049</v>
      </c>
      <c r="I16" s="23">
        <v>2963812317</v>
      </c>
      <c r="J16" s="23">
        <v>2741211167</v>
      </c>
      <c r="K16" s="23">
        <v>2227600125</v>
      </c>
      <c r="L16" s="23">
        <v>2077260328</v>
      </c>
      <c r="M16" s="23">
        <v>2074017067</v>
      </c>
      <c r="N16" s="23">
        <v>1997015336</v>
      </c>
      <c r="O16" s="23">
        <v>2110409081</v>
      </c>
      <c r="P16" s="24">
        <v>2077487511</v>
      </c>
      <c r="Q16" s="24">
        <v>1905064721</v>
      </c>
      <c r="R16" s="24">
        <v>1431648561</v>
      </c>
      <c r="S16" s="24">
        <v>771111096</v>
      </c>
      <c r="T16" s="25" t="s">
        <v>28</v>
      </c>
    </row>
    <row r="17" spans="1:20">
      <c r="A17" s="21" t="s">
        <v>29</v>
      </c>
      <c r="B17" s="22">
        <v>215584546</v>
      </c>
      <c r="C17" s="22">
        <v>169317131</v>
      </c>
      <c r="D17" s="22">
        <v>79916572</v>
      </c>
      <c r="E17" s="22">
        <v>70546883</v>
      </c>
      <c r="F17" s="23">
        <v>60199726</v>
      </c>
      <c r="G17" s="23">
        <v>48297885</v>
      </c>
      <c r="H17" s="23">
        <v>48297885</v>
      </c>
      <c r="I17" s="23">
        <v>34721499</v>
      </c>
      <c r="J17" s="23">
        <v>39832311</v>
      </c>
      <c r="K17" s="23">
        <v>45305669</v>
      </c>
      <c r="L17" s="23">
        <v>51800790</v>
      </c>
      <c r="M17" s="23">
        <v>56290473</v>
      </c>
      <c r="N17" s="23">
        <v>63313453</v>
      </c>
      <c r="O17" s="23">
        <v>70209084</v>
      </c>
      <c r="P17" s="24">
        <v>72404511</v>
      </c>
      <c r="Q17" s="24">
        <v>78411293</v>
      </c>
      <c r="R17" s="24">
        <v>81747037</v>
      </c>
      <c r="S17" s="24">
        <v>86366980</v>
      </c>
      <c r="T17" s="25" t="s">
        <v>30</v>
      </c>
    </row>
    <row r="18" spans="1:20">
      <c r="A18" s="21" t="s">
        <v>31</v>
      </c>
      <c r="B18" s="22">
        <v>90633257</v>
      </c>
      <c r="C18" s="22">
        <v>179710781</v>
      </c>
      <c r="D18" s="22">
        <v>243399393</v>
      </c>
      <c r="E18" s="22">
        <v>31670670</v>
      </c>
      <c r="F18" s="23">
        <v>78473082</v>
      </c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4"/>
      <c r="S18" s="24"/>
      <c r="T18" s="25"/>
    </row>
    <row r="19" spans="1:20">
      <c r="A19" s="21" t="s">
        <v>32</v>
      </c>
      <c r="B19" s="22">
        <v>17106162691</v>
      </c>
      <c r="C19" s="22">
        <v>6395661628</v>
      </c>
      <c r="D19" s="22">
        <v>5437525374</v>
      </c>
      <c r="E19" s="22">
        <v>2172834900</v>
      </c>
      <c r="F19" s="23">
        <v>1473698313</v>
      </c>
      <c r="G19" s="23">
        <v>1092894775</v>
      </c>
      <c r="H19" s="23">
        <v>1099193908</v>
      </c>
      <c r="I19" s="23">
        <v>1366242497</v>
      </c>
      <c r="J19" s="23">
        <v>614076719</v>
      </c>
      <c r="K19" s="23">
        <v>359312552</v>
      </c>
      <c r="L19" s="23">
        <v>322208396</v>
      </c>
      <c r="M19" s="23">
        <v>200898003</v>
      </c>
      <c r="N19" s="23">
        <v>347309900</v>
      </c>
      <c r="O19" s="23">
        <v>378573310</v>
      </c>
      <c r="P19" s="24">
        <v>730869357</v>
      </c>
      <c r="Q19" s="24">
        <v>530323442</v>
      </c>
      <c r="R19" s="24">
        <v>496529440</v>
      </c>
      <c r="S19" s="24">
        <v>387309369</v>
      </c>
      <c r="T19" s="25" t="s">
        <v>33</v>
      </c>
    </row>
    <row r="20" spans="1:20">
      <c r="A20" s="21" t="s">
        <v>34</v>
      </c>
      <c r="B20" s="22">
        <v>4053760</v>
      </c>
      <c r="C20" s="22">
        <v>4053760</v>
      </c>
      <c r="D20" s="22">
        <v>4053760</v>
      </c>
      <c r="E20" s="22">
        <v>204559290</v>
      </c>
      <c r="F20" s="23">
        <v>72294210</v>
      </c>
      <c r="G20" s="27">
        <v>0</v>
      </c>
      <c r="H20" s="23" t="s">
        <v>18</v>
      </c>
      <c r="I20" s="23" t="s">
        <v>18</v>
      </c>
      <c r="J20" s="23" t="s">
        <v>18</v>
      </c>
      <c r="K20" s="23">
        <v>70387044</v>
      </c>
      <c r="L20" s="23">
        <v>87722604</v>
      </c>
      <c r="M20" s="23">
        <v>59013627</v>
      </c>
      <c r="N20" s="23">
        <v>11970945</v>
      </c>
      <c r="O20" s="23" t="s">
        <v>18</v>
      </c>
      <c r="P20" s="23" t="s">
        <v>18</v>
      </c>
      <c r="Q20" s="23" t="s">
        <v>18</v>
      </c>
      <c r="R20" s="23" t="s">
        <v>18</v>
      </c>
      <c r="S20" s="23" t="s">
        <v>18</v>
      </c>
      <c r="T20" s="25" t="s">
        <v>35</v>
      </c>
    </row>
    <row r="21" spans="1:20" ht="18.75">
      <c r="A21" s="21" t="s">
        <v>36</v>
      </c>
      <c r="B21" s="29">
        <v>44598816024</v>
      </c>
      <c r="C21" s="29">
        <v>11220775636</v>
      </c>
      <c r="D21" s="29">
        <v>9462196572</v>
      </c>
      <c r="E21" s="29">
        <v>5070993186</v>
      </c>
      <c r="F21" s="29">
        <v>2060124733</v>
      </c>
      <c r="G21" s="29">
        <v>1940124733</v>
      </c>
      <c r="H21" s="29">
        <v>1940124733</v>
      </c>
      <c r="I21" s="29">
        <v>1740124733</v>
      </c>
      <c r="J21" s="29">
        <v>2024818756</v>
      </c>
      <c r="K21" s="29">
        <v>1392779147</v>
      </c>
      <c r="L21" s="29">
        <v>907893799</v>
      </c>
      <c r="M21" s="29">
        <v>717526741</v>
      </c>
      <c r="N21" s="29">
        <v>486394212</v>
      </c>
      <c r="O21" s="29">
        <v>410597008</v>
      </c>
      <c r="P21" s="29">
        <v>339577141</v>
      </c>
      <c r="Q21" s="29">
        <v>275390464</v>
      </c>
      <c r="R21" s="29">
        <v>278012600</v>
      </c>
      <c r="S21" s="29">
        <v>283781300</v>
      </c>
      <c r="T21" s="25" t="s">
        <v>37</v>
      </c>
    </row>
    <row r="22" spans="1:20">
      <c r="A22" s="30" t="s">
        <v>38</v>
      </c>
      <c r="B22" s="31">
        <f t="shared" ref="B22:S22" si="0">SUM(B6:B21)</f>
        <v>2284395523095</v>
      </c>
      <c r="C22" s="31">
        <f t="shared" si="0"/>
        <v>562240762067</v>
      </c>
      <c r="D22" s="31">
        <f t="shared" si="0"/>
        <v>479945676559</v>
      </c>
      <c r="E22" s="31">
        <f t="shared" si="0"/>
        <v>301007186303</v>
      </c>
      <c r="F22" s="31">
        <f t="shared" si="0"/>
        <v>138285400281</v>
      </c>
      <c r="G22" s="31">
        <f t="shared" si="0"/>
        <v>169776621201</v>
      </c>
      <c r="H22" s="31">
        <f t="shared" si="0"/>
        <v>170198556908</v>
      </c>
      <c r="I22" s="31">
        <f t="shared" si="0"/>
        <v>179481911963</v>
      </c>
      <c r="J22" s="31">
        <f t="shared" si="0"/>
        <v>195223577288</v>
      </c>
      <c r="K22" s="31">
        <f t="shared" si="0"/>
        <v>143122288667</v>
      </c>
      <c r="L22" s="31">
        <f t="shared" si="0"/>
        <v>105420202022</v>
      </c>
      <c r="M22" s="31">
        <f t="shared" si="0"/>
        <v>91885560152</v>
      </c>
      <c r="N22" s="31">
        <f t="shared" si="0"/>
        <v>56754214379</v>
      </c>
      <c r="O22" s="31">
        <f t="shared" si="0"/>
        <v>69493736681</v>
      </c>
      <c r="P22" s="31">
        <f t="shared" si="0"/>
        <v>92140639302</v>
      </c>
      <c r="Q22" s="31">
        <f t="shared" si="0"/>
        <v>72659426759</v>
      </c>
      <c r="R22" s="31">
        <f t="shared" si="0"/>
        <v>68638650994</v>
      </c>
      <c r="S22" s="31">
        <f t="shared" si="0"/>
        <v>62534045974</v>
      </c>
      <c r="T22" s="32" t="s">
        <v>39</v>
      </c>
    </row>
    <row r="23" spans="1:20">
      <c r="A23" s="21"/>
      <c r="B23" s="21"/>
      <c r="C23" s="21"/>
      <c r="D23" s="21"/>
      <c r="E23" s="21"/>
      <c r="F23" s="21"/>
      <c r="G23" s="21"/>
      <c r="H23" s="21"/>
      <c r="I23" s="21"/>
      <c r="J23" s="33"/>
      <c r="K23" s="21"/>
      <c r="L23" s="21"/>
      <c r="M23" s="21"/>
      <c r="N23" s="34"/>
      <c r="O23" s="34"/>
      <c r="P23" s="34"/>
      <c r="Q23" s="35"/>
      <c r="R23" s="36"/>
      <c r="S23" s="23"/>
      <c r="T23" s="37"/>
    </row>
    <row r="24" spans="1:20">
      <c r="A24" s="38" t="s">
        <v>40</v>
      </c>
      <c r="B24" s="38"/>
      <c r="C24" s="38"/>
      <c r="D24" s="38"/>
      <c r="E24" s="38"/>
      <c r="F24" s="38"/>
      <c r="G24" s="38"/>
      <c r="H24" s="38"/>
      <c r="I24" s="38"/>
      <c r="J24" s="39"/>
      <c r="K24" s="38"/>
      <c r="L24" s="38"/>
      <c r="M24" s="38"/>
      <c r="N24" s="40"/>
      <c r="O24" s="40"/>
      <c r="P24" s="40"/>
      <c r="Q24" s="36"/>
      <c r="R24" s="23"/>
      <c r="S24" s="23"/>
      <c r="T24" s="38" t="s">
        <v>41</v>
      </c>
    </row>
    <row r="25" spans="1:20">
      <c r="A25" s="38" t="s">
        <v>42</v>
      </c>
      <c r="B25" s="38"/>
      <c r="C25" s="38"/>
      <c r="D25" s="38"/>
      <c r="E25" s="38"/>
      <c r="F25" s="38"/>
      <c r="G25" s="38"/>
      <c r="H25" s="38"/>
      <c r="I25" s="38"/>
      <c r="J25" s="39"/>
      <c r="K25" s="38"/>
      <c r="L25" s="21"/>
      <c r="M25" s="21"/>
      <c r="N25" s="34"/>
      <c r="O25" s="34"/>
      <c r="P25" s="34"/>
      <c r="Q25" s="41"/>
      <c r="R25" s="23"/>
      <c r="S25" s="23"/>
      <c r="T25" s="38" t="s">
        <v>43</v>
      </c>
    </row>
    <row r="26" spans="1:20">
      <c r="A26" s="21" t="s">
        <v>44</v>
      </c>
      <c r="B26" s="24">
        <v>46293306673</v>
      </c>
      <c r="C26" s="24">
        <v>10617051000</v>
      </c>
      <c r="D26" s="24">
        <v>2658185906</v>
      </c>
      <c r="E26" s="24">
        <v>38186010237</v>
      </c>
      <c r="F26" s="23">
        <v>15058342650</v>
      </c>
      <c r="G26" s="23">
        <v>30621906387</v>
      </c>
      <c r="H26" s="23">
        <v>30621906387</v>
      </c>
      <c r="I26" s="23">
        <v>44091516726</v>
      </c>
      <c r="J26" s="23">
        <v>54458653432</v>
      </c>
      <c r="K26" s="23">
        <v>38141543494</v>
      </c>
      <c r="L26" s="23">
        <v>22428197167</v>
      </c>
      <c r="M26" s="23">
        <v>21195529904</v>
      </c>
      <c r="N26" s="23">
        <v>329152576</v>
      </c>
      <c r="O26" s="23">
        <v>1786670833</v>
      </c>
      <c r="P26" s="24">
        <v>400448761</v>
      </c>
      <c r="Q26" s="24">
        <v>475575946</v>
      </c>
      <c r="R26" s="24">
        <v>857567318</v>
      </c>
      <c r="S26" s="24">
        <v>833478108</v>
      </c>
      <c r="T26" s="42" t="s">
        <v>45</v>
      </c>
    </row>
    <row r="27" spans="1:20">
      <c r="A27" s="21" t="s">
        <v>46</v>
      </c>
      <c r="B27" s="24">
        <v>1394247489080</v>
      </c>
      <c r="C27" s="24">
        <v>390623066824</v>
      </c>
      <c r="D27" s="24">
        <v>337161708248</v>
      </c>
      <c r="E27" s="24">
        <v>189422115814</v>
      </c>
      <c r="F27" s="23">
        <v>91196126643</v>
      </c>
      <c r="G27" s="23">
        <v>107878459806</v>
      </c>
      <c r="H27" s="23">
        <v>107878459806</v>
      </c>
      <c r="I27" s="23">
        <v>104359797449</v>
      </c>
      <c r="J27" s="23">
        <v>108920744405</v>
      </c>
      <c r="K27" s="23">
        <v>84169306902</v>
      </c>
      <c r="L27" s="23">
        <v>70179146486</v>
      </c>
      <c r="M27" s="23">
        <v>61282732917</v>
      </c>
      <c r="N27" s="23">
        <v>48515771224</v>
      </c>
      <c r="O27" s="23">
        <v>58653236418</v>
      </c>
      <c r="P27" s="24">
        <v>83483479322</v>
      </c>
      <c r="Q27" s="24">
        <v>65678293244</v>
      </c>
      <c r="R27" s="24">
        <v>61677161441</v>
      </c>
      <c r="S27" s="24">
        <v>56083806107</v>
      </c>
      <c r="T27" s="42" t="s">
        <v>47</v>
      </c>
    </row>
    <row r="28" spans="1:20">
      <c r="A28" s="21" t="s">
        <v>48</v>
      </c>
      <c r="B28" s="24">
        <v>27805109224</v>
      </c>
      <c r="C28" s="24">
        <v>10870318201</v>
      </c>
      <c r="D28" s="24">
        <v>9516484687</v>
      </c>
      <c r="E28" s="24">
        <v>5315801429</v>
      </c>
      <c r="F28" s="23">
        <v>2574655140</v>
      </c>
      <c r="G28" s="23">
        <v>1729139267</v>
      </c>
      <c r="H28" s="23">
        <v>1729139267</v>
      </c>
      <c r="I28" s="23">
        <v>1929584908</v>
      </c>
      <c r="J28" s="23">
        <v>2020772233</v>
      </c>
      <c r="K28" s="23">
        <v>1387283746</v>
      </c>
      <c r="L28" s="23">
        <v>1160206732</v>
      </c>
      <c r="M28" s="23">
        <v>873696728</v>
      </c>
      <c r="N28" s="23">
        <v>880898281</v>
      </c>
      <c r="O28" s="23">
        <v>1692867932</v>
      </c>
      <c r="P28" s="24">
        <v>1446958357</v>
      </c>
      <c r="Q28" s="24">
        <v>940785075</v>
      </c>
      <c r="R28" s="24">
        <v>999766544</v>
      </c>
      <c r="S28" s="24">
        <v>1256908187</v>
      </c>
      <c r="T28" s="42" t="s">
        <v>49</v>
      </c>
    </row>
    <row r="29" spans="1:20">
      <c r="A29" s="21" t="s">
        <v>50</v>
      </c>
      <c r="B29" s="24">
        <v>42754987340</v>
      </c>
      <c r="C29" s="24">
        <v>11235505080</v>
      </c>
      <c r="D29" s="24">
        <v>8855884688</v>
      </c>
      <c r="E29" s="24">
        <v>4863017763</v>
      </c>
      <c r="F29" s="23">
        <v>1622529582</v>
      </c>
      <c r="G29" s="23">
        <v>1700930362</v>
      </c>
      <c r="H29" s="23">
        <v>3499900592</v>
      </c>
      <c r="I29" s="23">
        <v>3974117261</v>
      </c>
      <c r="J29" s="23">
        <v>5071006460</v>
      </c>
      <c r="K29" s="23">
        <v>3479808158</v>
      </c>
      <c r="L29" s="23">
        <v>2292387314</v>
      </c>
      <c r="M29" s="23">
        <v>1427920121</v>
      </c>
      <c r="N29" s="23">
        <v>160890888</v>
      </c>
      <c r="O29" s="23">
        <v>87628412</v>
      </c>
      <c r="P29" s="24">
        <v>56976656</v>
      </c>
      <c r="Q29" s="24">
        <v>36531135</v>
      </c>
      <c r="R29" s="24">
        <v>29320292</v>
      </c>
      <c r="S29" s="24">
        <v>17262095</v>
      </c>
      <c r="T29" s="42" t="s">
        <v>51</v>
      </c>
    </row>
    <row r="30" spans="1:20">
      <c r="A30" s="21" t="s">
        <v>52</v>
      </c>
      <c r="B30" s="24">
        <v>527196740</v>
      </c>
      <c r="C30" s="24">
        <v>86653663</v>
      </c>
      <c r="D30" s="24">
        <v>76488993</v>
      </c>
      <c r="E30" s="24">
        <v>73643798</v>
      </c>
      <c r="F30" s="27">
        <v>0</v>
      </c>
      <c r="G30" s="23">
        <v>560794596</v>
      </c>
      <c r="H30" s="23">
        <v>560794596</v>
      </c>
      <c r="I30" s="23">
        <v>728089965</v>
      </c>
      <c r="J30" s="23">
        <v>433864865</v>
      </c>
      <c r="K30" s="23" t="s">
        <v>18</v>
      </c>
      <c r="L30" s="23" t="s">
        <v>18</v>
      </c>
      <c r="M30" s="23" t="s">
        <v>18</v>
      </c>
      <c r="N30" s="23" t="s">
        <v>18</v>
      </c>
      <c r="O30" s="23">
        <v>281476577</v>
      </c>
      <c r="P30" s="24">
        <v>252272978</v>
      </c>
      <c r="Q30" s="24">
        <v>248125227</v>
      </c>
      <c r="R30" s="24">
        <v>281800000</v>
      </c>
      <c r="S30" s="24">
        <v>129500000</v>
      </c>
      <c r="T30" s="42" t="s">
        <v>53</v>
      </c>
    </row>
    <row r="31" spans="1:20">
      <c r="A31" s="21" t="s">
        <v>54</v>
      </c>
      <c r="B31" s="24"/>
      <c r="C31" s="24"/>
      <c r="D31" s="24"/>
      <c r="E31" s="24">
        <v>0</v>
      </c>
      <c r="F31" s="27">
        <v>0</v>
      </c>
      <c r="G31" s="27">
        <v>0</v>
      </c>
      <c r="H31" s="23">
        <v>34687250</v>
      </c>
      <c r="I31" s="23">
        <v>21125000</v>
      </c>
      <c r="J31" s="23">
        <v>6303750</v>
      </c>
      <c r="K31" s="23">
        <v>7468750</v>
      </c>
      <c r="L31" s="23">
        <v>9112500</v>
      </c>
      <c r="M31" s="23">
        <v>9862500</v>
      </c>
      <c r="N31" s="23">
        <v>14275109</v>
      </c>
      <c r="O31" s="23">
        <v>5661986</v>
      </c>
      <c r="P31" s="24">
        <v>18614242</v>
      </c>
      <c r="Q31" s="24">
        <v>0</v>
      </c>
      <c r="R31" s="24">
        <v>0</v>
      </c>
      <c r="S31" s="24">
        <v>0</v>
      </c>
      <c r="T31" s="25" t="s">
        <v>55</v>
      </c>
    </row>
    <row r="32" spans="1:20">
      <c r="A32" s="21" t="s">
        <v>56</v>
      </c>
      <c r="B32" s="24">
        <v>4194009</v>
      </c>
      <c r="C32" s="24">
        <v>4063970</v>
      </c>
      <c r="D32" s="24">
        <v>250352011</v>
      </c>
      <c r="E32" s="24">
        <v>26681642</v>
      </c>
      <c r="F32" s="23">
        <v>45179228</v>
      </c>
      <c r="G32" s="27">
        <v>0</v>
      </c>
      <c r="H32" s="23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24"/>
      <c r="T32" s="25"/>
    </row>
    <row r="33" spans="1:22" ht="18.75">
      <c r="A33" s="21" t="s">
        <v>57</v>
      </c>
      <c r="B33" s="29">
        <v>149453702676</v>
      </c>
      <c r="C33" s="29">
        <v>10754856737</v>
      </c>
      <c r="D33" s="29">
        <v>5989255321</v>
      </c>
      <c r="E33" s="29">
        <v>4391084103</v>
      </c>
      <c r="F33" s="29">
        <v>2850258844</v>
      </c>
      <c r="G33" s="29">
        <v>2557765114</v>
      </c>
      <c r="H33" s="29">
        <v>2557765114</v>
      </c>
      <c r="I33" s="29">
        <v>3017361852</v>
      </c>
      <c r="J33" s="29">
        <v>2240594058</v>
      </c>
      <c r="K33" s="29">
        <v>1663715577</v>
      </c>
      <c r="L33" s="29">
        <v>1474071402</v>
      </c>
      <c r="M33" s="29">
        <v>1203654000</v>
      </c>
      <c r="N33" s="29">
        <v>1120505665</v>
      </c>
      <c r="O33" s="29">
        <v>1339986819</v>
      </c>
      <c r="P33" s="29">
        <v>1365635855</v>
      </c>
      <c r="Q33" s="29">
        <v>884690599</v>
      </c>
      <c r="R33" s="29">
        <v>843201123</v>
      </c>
      <c r="S33" s="29">
        <v>809003118</v>
      </c>
      <c r="T33" s="42" t="s">
        <v>58</v>
      </c>
    </row>
    <row r="34" spans="1:22">
      <c r="A34" s="30" t="s">
        <v>59</v>
      </c>
      <c r="B34" s="31">
        <f t="shared" ref="B34:S34" si="1">SUM(B26:B33)</f>
        <v>1661085985742</v>
      </c>
      <c r="C34" s="31">
        <f t="shared" si="1"/>
        <v>434191515475</v>
      </c>
      <c r="D34" s="31">
        <f t="shared" si="1"/>
        <v>364508359854</v>
      </c>
      <c r="E34" s="31">
        <f t="shared" si="1"/>
        <v>242278354786</v>
      </c>
      <c r="F34" s="31">
        <f t="shared" si="1"/>
        <v>113347092087</v>
      </c>
      <c r="G34" s="31">
        <f t="shared" si="1"/>
        <v>145048995532</v>
      </c>
      <c r="H34" s="31">
        <f t="shared" si="1"/>
        <v>146882653012</v>
      </c>
      <c r="I34" s="31">
        <f t="shared" si="1"/>
        <v>158121593161</v>
      </c>
      <c r="J34" s="31">
        <f t="shared" si="1"/>
        <v>173151939203</v>
      </c>
      <c r="K34" s="31">
        <f t="shared" si="1"/>
        <v>128849126627</v>
      </c>
      <c r="L34" s="31">
        <f t="shared" si="1"/>
        <v>97543121601</v>
      </c>
      <c r="M34" s="31">
        <f t="shared" si="1"/>
        <v>85993396170</v>
      </c>
      <c r="N34" s="31">
        <f t="shared" si="1"/>
        <v>51021493743</v>
      </c>
      <c r="O34" s="31">
        <f t="shared" si="1"/>
        <v>63847528977</v>
      </c>
      <c r="P34" s="31">
        <f t="shared" si="1"/>
        <v>87024386171</v>
      </c>
      <c r="Q34" s="31">
        <f t="shared" si="1"/>
        <v>68264001226</v>
      </c>
      <c r="R34" s="31">
        <f t="shared" si="1"/>
        <v>64688816718</v>
      </c>
      <c r="S34" s="31">
        <f t="shared" si="1"/>
        <v>59129957615</v>
      </c>
      <c r="T34" s="32" t="s">
        <v>60</v>
      </c>
    </row>
    <row r="35" spans="1:22">
      <c r="A35" s="21"/>
      <c r="B35" s="21"/>
      <c r="C35" s="21"/>
      <c r="D35" s="21"/>
      <c r="E35" s="21"/>
      <c r="F35" s="21"/>
      <c r="G35" s="21"/>
      <c r="H35" s="21"/>
      <c r="I35" s="21"/>
      <c r="J35" s="33"/>
      <c r="K35" s="21"/>
      <c r="L35" s="21"/>
      <c r="M35" s="21"/>
      <c r="N35" s="34"/>
      <c r="O35" s="34"/>
      <c r="P35" s="34"/>
      <c r="Q35" s="34"/>
      <c r="R35" s="36"/>
      <c r="S35" s="36"/>
      <c r="T35" s="25"/>
    </row>
    <row r="36" spans="1:22">
      <c r="A36" s="21" t="s">
        <v>61</v>
      </c>
      <c r="B36" s="24">
        <v>8640000000</v>
      </c>
      <c r="C36" s="24">
        <v>8640000000</v>
      </c>
      <c r="D36" s="24">
        <v>8640000000</v>
      </c>
      <c r="E36" s="24">
        <v>8640000000</v>
      </c>
      <c r="F36" s="23">
        <v>7200000000</v>
      </c>
      <c r="G36" s="23">
        <v>6000000000</v>
      </c>
      <c r="H36" s="23">
        <v>6000000000</v>
      </c>
      <c r="I36" s="23">
        <v>4000000000</v>
      </c>
      <c r="J36" s="23">
        <v>4000000000</v>
      </c>
      <c r="K36" s="23">
        <v>4000000000</v>
      </c>
      <c r="L36" s="23">
        <v>4000000000</v>
      </c>
      <c r="M36" s="23">
        <v>4000000000</v>
      </c>
      <c r="N36" s="23">
        <v>4000000000</v>
      </c>
      <c r="O36" s="23">
        <v>4000000000</v>
      </c>
      <c r="P36" s="24">
        <v>3600000000</v>
      </c>
      <c r="Q36" s="24">
        <v>3000000000</v>
      </c>
      <c r="R36" s="24">
        <v>3000000000</v>
      </c>
      <c r="S36" s="24">
        <v>3000000000</v>
      </c>
      <c r="T36" s="25" t="s">
        <v>62</v>
      </c>
    </row>
    <row r="37" spans="1:22">
      <c r="A37" s="21" t="s">
        <v>63</v>
      </c>
      <c r="B37" s="24">
        <v>2346544947</v>
      </c>
      <c r="C37" s="24">
        <v>1432376246</v>
      </c>
      <c r="D37" s="24">
        <v>1432376246</v>
      </c>
      <c r="E37" s="24">
        <v>1432376246</v>
      </c>
      <c r="F37" s="23">
        <v>1432376246</v>
      </c>
      <c r="G37" s="23">
        <v>1432376246</v>
      </c>
      <c r="H37" s="23">
        <v>1294672794</v>
      </c>
      <c r="I37" s="23">
        <v>1039915727</v>
      </c>
      <c r="J37" s="23">
        <v>751648092</v>
      </c>
      <c r="K37" s="23">
        <v>563718811</v>
      </c>
      <c r="L37" s="23">
        <v>412091044</v>
      </c>
      <c r="M37" s="23">
        <v>408925101</v>
      </c>
      <c r="N37" s="23">
        <v>408925101</v>
      </c>
      <c r="O37" s="23">
        <v>408925101</v>
      </c>
      <c r="P37" s="24">
        <v>355498230</v>
      </c>
      <c r="Q37" s="24">
        <v>263484180</v>
      </c>
      <c r="R37" s="24">
        <v>172766875</v>
      </c>
      <c r="S37" s="24">
        <v>73985118</v>
      </c>
      <c r="T37" s="25" t="s">
        <v>64</v>
      </c>
    </row>
    <row r="38" spans="1:22">
      <c r="A38" s="21" t="s">
        <v>65</v>
      </c>
      <c r="B38" s="24">
        <v>1516690846</v>
      </c>
      <c r="C38" s="24">
        <v>602522145</v>
      </c>
      <c r="D38" s="24">
        <v>602522145</v>
      </c>
      <c r="E38" s="24">
        <v>602522145</v>
      </c>
      <c r="F38" s="23">
        <v>602522145</v>
      </c>
      <c r="G38" s="23">
        <v>602522145</v>
      </c>
      <c r="H38" s="23">
        <v>464818693</v>
      </c>
      <c r="I38" s="23">
        <v>1039915727</v>
      </c>
      <c r="J38" s="23">
        <v>751648092</v>
      </c>
      <c r="K38" s="23">
        <v>563718811</v>
      </c>
      <c r="L38" s="23">
        <v>412091044</v>
      </c>
      <c r="M38" s="23">
        <v>408925101</v>
      </c>
      <c r="N38" s="23">
        <v>408925101</v>
      </c>
      <c r="O38" s="23">
        <v>408925101</v>
      </c>
      <c r="P38" s="24">
        <v>355498230</v>
      </c>
      <c r="Q38" s="24">
        <v>263484180</v>
      </c>
      <c r="R38" s="24">
        <v>172766875</v>
      </c>
      <c r="S38" s="24">
        <v>73985118</v>
      </c>
      <c r="T38" s="42" t="s">
        <v>66</v>
      </c>
    </row>
    <row r="39" spans="1:22">
      <c r="A39" s="21" t="s">
        <v>67</v>
      </c>
      <c r="B39" s="24"/>
      <c r="C39" s="24"/>
      <c r="D39" s="24"/>
      <c r="E39" s="24">
        <v>0</v>
      </c>
      <c r="F39" s="27">
        <v>0</v>
      </c>
      <c r="G39" s="27">
        <v>0</v>
      </c>
      <c r="H39" s="23">
        <v>142986709</v>
      </c>
      <c r="I39" s="23">
        <v>142986709</v>
      </c>
      <c r="J39" s="23">
        <v>142986709</v>
      </c>
      <c r="K39" s="23">
        <v>142986709</v>
      </c>
      <c r="L39" s="23">
        <v>142986709</v>
      </c>
      <c r="M39" s="23">
        <v>142986709</v>
      </c>
      <c r="N39" s="23">
        <v>142986709</v>
      </c>
      <c r="O39" s="23">
        <v>142986709</v>
      </c>
      <c r="P39" s="24">
        <v>142986709</v>
      </c>
      <c r="Q39" s="24">
        <v>0</v>
      </c>
      <c r="R39" s="24">
        <v>0</v>
      </c>
      <c r="S39" s="24">
        <v>0</v>
      </c>
      <c r="T39" s="25" t="s">
        <v>68</v>
      </c>
    </row>
    <row r="40" spans="1:22">
      <c r="A40" s="43" t="s">
        <v>69</v>
      </c>
      <c r="B40" s="24">
        <v>2659552878</v>
      </c>
      <c r="C40" s="24">
        <v>765242796</v>
      </c>
      <c r="D40" s="24">
        <v>372169931</v>
      </c>
      <c r="E40" s="24">
        <v>135130908</v>
      </c>
      <c r="F40" s="23">
        <v>138747900</v>
      </c>
      <c r="G40" s="23">
        <v>138749000</v>
      </c>
      <c r="H40" s="23">
        <v>104061750</v>
      </c>
      <c r="I40" s="23">
        <v>63375000</v>
      </c>
      <c r="J40" s="23">
        <v>18911250</v>
      </c>
      <c r="K40" s="23">
        <v>22406250</v>
      </c>
      <c r="L40" s="23">
        <v>27337500</v>
      </c>
      <c r="M40" s="23">
        <v>29587500</v>
      </c>
      <c r="N40" s="23">
        <v>42825234</v>
      </c>
      <c r="O40" s="44">
        <v>16985958</v>
      </c>
      <c r="P40" s="24">
        <v>55842632</v>
      </c>
      <c r="Q40" s="24">
        <v>44413296</v>
      </c>
      <c r="R40" s="24">
        <f>SUM(-65201651)</f>
        <v>-65201651</v>
      </c>
      <c r="S40" s="24">
        <v>0</v>
      </c>
      <c r="T40" s="25" t="s">
        <v>70</v>
      </c>
    </row>
    <row r="41" spans="1:22">
      <c r="A41" s="21" t="s">
        <v>71</v>
      </c>
      <c r="B41" s="24">
        <v>-12134907659</v>
      </c>
      <c r="C41" s="24">
        <v>-18492923324</v>
      </c>
      <c r="D41" s="24">
        <v>-5149708102</v>
      </c>
      <c r="E41" s="24">
        <v>-493457884</v>
      </c>
      <c r="F41" s="24">
        <v>1677396626</v>
      </c>
      <c r="G41" s="24">
        <v>2659900613</v>
      </c>
      <c r="H41" s="24">
        <v>1415286285</v>
      </c>
      <c r="I41" s="24">
        <v>1179345899</v>
      </c>
      <c r="J41" s="24">
        <v>-396950518</v>
      </c>
      <c r="K41" s="24">
        <v>-1350292517</v>
      </c>
      <c r="L41" s="24">
        <v>-2479976466</v>
      </c>
      <c r="M41" s="24">
        <v>-2505930830</v>
      </c>
      <c r="N41" s="24">
        <v>-307820407</v>
      </c>
      <c r="O41" s="24">
        <v>409302844</v>
      </c>
      <c r="P41" s="24">
        <v>665044454</v>
      </c>
      <c r="Q41" s="24">
        <v>927341739</v>
      </c>
      <c r="R41" s="24">
        <v>749728529</v>
      </c>
      <c r="S41" s="24">
        <v>421274475</v>
      </c>
      <c r="T41" s="25" t="s">
        <v>72</v>
      </c>
    </row>
    <row r="42" spans="1:22" ht="18.75">
      <c r="A42" s="21" t="s">
        <v>73</v>
      </c>
      <c r="B42" s="29">
        <v>620169329596</v>
      </c>
      <c r="C42" s="29">
        <v>134989834896</v>
      </c>
      <c r="D42" s="29">
        <v>109427324596</v>
      </c>
      <c r="E42" s="29">
        <v>48266404596</v>
      </c>
      <c r="F42" s="29">
        <v>13724791695</v>
      </c>
      <c r="G42" s="29">
        <v>13724791695</v>
      </c>
      <c r="H42" s="29">
        <v>13724791695</v>
      </c>
      <c r="I42" s="29">
        <v>13724791695</v>
      </c>
      <c r="J42" s="29">
        <v>16638647648</v>
      </c>
      <c r="K42" s="29">
        <v>10166723648</v>
      </c>
      <c r="L42" s="29">
        <v>5201621648</v>
      </c>
      <c r="M42" s="29">
        <v>3252311648</v>
      </c>
      <c r="N42" s="29">
        <v>885573648</v>
      </c>
      <c r="O42" s="29">
        <v>109429648</v>
      </c>
      <c r="P42" s="29">
        <v>-208205852</v>
      </c>
      <c r="Q42" s="29">
        <v>-251076352</v>
      </c>
      <c r="R42" s="29">
        <f>SUM(-224226352)</f>
        <v>-224226352</v>
      </c>
      <c r="S42" s="29">
        <f>SUM(-165156352)</f>
        <v>-165156352</v>
      </c>
      <c r="T42" s="25" t="s">
        <v>74</v>
      </c>
    </row>
    <row r="43" spans="1:22">
      <c r="A43" s="30" t="s">
        <v>75</v>
      </c>
      <c r="B43" s="45">
        <f t="shared" ref="B43:S43" si="2">SUM(B36:B42)</f>
        <v>623197210608</v>
      </c>
      <c r="C43" s="46">
        <f t="shared" si="2"/>
        <v>127937052759</v>
      </c>
      <c r="D43" s="46">
        <f t="shared" si="2"/>
        <v>115324684816</v>
      </c>
      <c r="E43" s="45">
        <f t="shared" si="2"/>
        <v>58582976011</v>
      </c>
      <c r="F43" s="45">
        <f t="shared" si="2"/>
        <v>24775834612</v>
      </c>
      <c r="G43" s="45">
        <f t="shared" si="2"/>
        <v>24558339699</v>
      </c>
      <c r="H43" s="45">
        <f t="shared" si="2"/>
        <v>23146617926</v>
      </c>
      <c r="I43" s="45">
        <f t="shared" si="2"/>
        <v>21190330757</v>
      </c>
      <c r="J43" s="45">
        <f t="shared" si="2"/>
        <v>21906891273</v>
      </c>
      <c r="K43" s="45">
        <f t="shared" si="2"/>
        <v>14109261712</v>
      </c>
      <c r="L43" s="45">
        <f t="shared" si="2"/>
        <v>7716151479</v>
      </c>
      <c r="M43" s="45">
        <f t="shared" si="2"/>
        <v>5736805229</v>
      </c>
      <c r="N43" s="31">
        <f t="shared" si="2"/>
        <v>5581415386</v>
      </c>
      <c r="O43" s="31">
        <f t="shared" si="2"/>
        <v>5496555361</v>
      </c>
      <c r="P43" s="31">
        <f t="shared" si="2"/>
        <v>4966664403</v>
      </c>
      <c r="Q43" s="31">
        <f t="shared" si="2"/>
        <v>4247647043</v>
      </c>
      <c r="R43" s="31">
        <f t="shared" si="2"/>
        <v>3805834276</v>
      </c>
      <c r="S43" s="31">
        <f t="shared" si="2"/>
        <v>3404088359</v>
      </c>
      <c r="T43" s="32" t="s">
        <v>76</v>
      </c>
      <c r="V43" s="47"/>
    </row>
    <row r="44" spans="1:22">
      <c r="A44" s="21"/>
      <c r="B44" s="21"/>
      <c r="C44" s="21"/>
      <c r="D44" s="21"/>
      <c r="E44" s="21"/>
      <c r="F44" s="21"/>
      <c r="G44" s="21"/>
      <c r="H44" s="21"/>
      <c r="I44" s="21"/>
      <c r="J44" s="33"/>
      <c r="K44" s="21"/>
      <c r="L44" s="21"/>
      <c r="M44" s="21"/>
      <c r="N44" s="34"/>
      <c r="O44" s="34"/>
      <c r="P44" s="34"/>
      <c r="Q44" s="34"/>
      <c r="R44" s="36"/>
      <c r="S44" s="36"/>
      <c r="T44" s="48"/>
    </row>
    <row r="45" spans="1:22" ht="18.75">
      <c r="A45" s="38" t="s">
        <v>77</v>
      </c>
      <c r="B45" s="29">
        <v>112326745</v>
      </c>
      <c r="C45" s="29">
        <v>112193833</v>
      </c>
      <c r="D45" s="29">
        <v>112631889</v>
      </c>
      <c r="E45" s="29">
        <v>145855506</v>
      </c>
      <c r="F45" s="29">
        <v>162473582</v>
      </c>
      <c r="G45" s="29">
        <v>169285970</v>
      </c>
      <c r="H45" s="29">
        <v>169285970</v>
      </c>
      <c r="I45" s="29">
        <v>169988045</v>
      </c>
      <c r="J45" s="29">
        <v>164746812</v>
      </c>
      <c r="K45" s="29">
        <v>163900328</v>
      </c>
      <c r="L45" s="29">
        <v>160928942</v>
      </c>
      <c r="M45" s="29">
        <v>155358753</v>
      </c>
      <c r="N45" s="29">
        <v>151305250</v>
      </c>
      <c r="O45" s="29">
        <v>149652343</v>
      </c>
      <c r="P45" s="29">
        <v>149588728</v>
      </c>
      <c r="Q45" s="29">
        <v>147778490</v>
      </c>
      <c r="R45" s="29">
        <v>144000000</v>
      </c>
      <c r="S45" s="29">
        <v>0</v>
      </c>
      <c r="T45" s="25" t="s">
        <v>78</v>
      </c>
    </row>
    <row r="46" spans="1:22">
      <c r="A46" s="30" t="s">
        <v>79</v>
      </c>
      <c r="B46" s="45">
        <f t="shared" ref="B46:M46" si="3">SUM(B43:B45)</f>
        <v>623309537353</v>
      </c>
      <c r="C46" s="46">
        <f t="shared" si="3"/>
        <v>128049246592</v>
      </c>
      <c r="D46" s="46">
        <f t="shared" si="3"/>
        <v>115437316705</v>
      </c>
      <c r="E46" s="45">
        <f t="shared" si="3"/>
        <v>58728831517</v>
      </c>
      <c r="F46" s="45">
        <f t="shared" si="3"/>
        <v>24938308194</v>
      </c>
      <c r="G46" s="45">
        <f t="shared" si="3"/>
        <v>24727625669</v>
      </c>
      <c r="H46" s="45">
        <f t="shared" si="3"/>
        <v>23315903896</v>
      </c>
      <c r="I46" s="45">
        <f t="shared" si="3"/>
        <v>21360318802</v>
      </c>
      <c r="J46" s="45">
        <f t="shared" si="3"/>
        <v>22071638085</v>
      </c>
      <c r="K46" s="45">
        <f t="shared" si="3"/>
        <v>14273162040</v>
      </c>
      <c r="L46" s="45">
        <f t="shared" si="3"/>
        <v>7877080421</v>
      </c>
      <c r="M46" s="45">
        <f t="shared" si="3"/>
        <v>5892163982</v>
      </c>
      <c r="N46" s="31">
        <f>SUM(N43+N45)</f>
        <v>5732720636</v>
      </c>
      <c r="O46" s="31">
        <f>SUM(O43+O45)</f>
        <v>5646207704</v>
      </c>
      <c r="P46" s="31">
        <f>SUM(P43+P45)</f>
        <v>5116253131</v>
      </c>
      <c r="Q46" s="31">
        <f>Q43+Q45</f>
        <v>4395425533</v>
      </c>
      <c r="R46" s="31">
        <f>R43+R45</f>
        <v>3949834276</v>
      </c>
      <c r="S46" s="31">
        <f>S43+S45</f>
        <v>3404088359</v>
      </c>
      <c r="T46" s="32" t="s">
        <v>76</v>
      </c>
    </row>
    <row r="47" spans="1:22">
      <c r="A47" s="49"/>
      <c r="B47" s="49"/>
      <c r="C47" s="49"/>
      <c r="D47" s="49"/>
      <c r="E47" s="49"/>
      <c r="F47" s="49"/>
      <c r="G47" s="49"/>
      <c r="H47" s="49"/>
      <c r="I47" s="49"/>
      <c r="J47" s="50"/>
      <c r="K47" s="49"/>
      <c r="L47" s="49"/>
      <c r="M47" s="49"/>
      <c r="N47" s="51"/>
      <c r="O47" s="51"/>
      <c r="P47" s="52"/>
      <c r="Q47" s="52"/>
      <c r="R47" s="52"/>
      <c r="S47" s="23"/>
      <c r="T47" s="53"/>
    </row>
    <row r="48" spans="1:22">
      <c r="A48" s="30" t="s">
        <v>80</v>
      </c>
      <c r="B48" s="46">
        <f t="shared" ref="B48:S48" si="4">B46+B34</f>
        <v>2284395523095</v>
      </c>
      <c r="C48" s="46">
        <f t="shared" si="4"/>
        <v>562240762067</v>
      </c>
      <c r="D48" s="46">
        <f t="shared" si="4"/>
        <v>479945676559</v>
      </c>
      <c r="E48" s="46">
        <f t="shared" si="4"/>
        <v>301007186303</v>
      </c>
      <c r="F48" s="46">
        <f t="shared" si="4"/>
        <v>138285400281</v>
      </c>
      <c r="G48" s="46">
        <f t="shared" si="4"/>
        <v>169776621201</v>
      </c>
      <c r="H48" s="46">
        <f t="shared" si="4"/>
        <v>170198556908</v>
      </c>
      <c r="I48" s="46">
        <f t="shared" si="4"/>
        <v>179481911963</v>
      </c>
      <c r="J48" s="46">
        <f t="shared" si="4"/>
        <v>195223577288</v>
      </c>
      <c r="K48" s="46">
        <f t="shared" si="4"/>
        <v>143122288667</v>
      </c>
      <c r="L48" s="46">
        <f t="shared" si="4"/>
        <v>105420202022</v>
      </c>
      <c r="M48" s="46">
        <f t="shared" si="4"/>
        <v>91885560152</v>
      </c>
      <c r="N48" s="31">
        <f t="shared" si="4"/>
        <v>56754214379</v>
      </c>
      <c r="O48" s="31">
        <f t="shared" si="4"/>
        <v>69493736681</v>
      </c>
      <c r="P48" s="31">
        <f t="shared" si="4"/>
        <v>92140639302</v>
      </c>
      <c r="Q48" s="31">
        <f t="shared" si="4"/>
        <v>72659426759</v>
      </c>
      <c r="R48" s="31">
        <f t="shared" si="4"/>
        <v>68638650994</v>
      </c>
      <c r="S48" s="31">
        <f t="shared" si="4"/>
        <v>62534045974</v>
      </c>
      <c r="T48" s="32" t="s">
        <v>81</v>
      </c>
    </row>
    <row r="49" spans="2:20">
      <c r="Q49" s="3"/>
      <c r="T49" s="5"/>
    </row>
    <row r="50" spans="2:20">
      <c r="B50" s="54"/>
      <c r="C50" s="54"/>
      <c r="D50" s="54">
        <f>D48-D22</f>
        <v>0</v>
      </c>
      <c r="E50" s="54">
        <f>E48-E22</f>
        <v>0</v>
      </c>
      <c r="F50" s="54">
        <f>F48-F22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  <c r="T50" s="5"/>
    </row>
    <row r="53" spans="2:20">
      <c r="L53" s="55"/>
      <c r="M53" s="55"/>
    </row>
  </sheetData>
  <mergeCells count="1">
    <mergeCell ref="C3:G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2024-06-26T08:49:27Z</dcterms:created>
  <dcterms:modified xsi:type="dcterms:W3CDTF">2024-06-26T08:50:01Z</dcterms:modified>
</cp:coreProperties>
</file>