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دخل 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M41" i="1" l="1"/>
  <c r="L41" i="1"/>
  <c r="M38" i="1"/>
  <c r="L38" i="1"/>
  <c r="M34" i="1"/>
  <c r="L34" i="1"/>
  <c r="S30" i="1"/>
  <c r="R30" i="1"/>
  <c r="Q30" i="1"/>
  <c r="P30" i="1"/>
  <c r="O30" i="1"/>
  <c r="N30" i="1"/>
  <c r="K30" i="1"/>
  <c r="J30" i="1"/>
  <c r="I30" i="1"/>
  <c r="H30" i="1"/>
  <c r="G30" i="1"/>
  <c r="F30" i="1"/>
  <c r="E30" i="1"/>
  <c r="D30" i="1"/>
  <c r="C30" i="1"/>
  <c r="B30" i="1"/>
  <c r="M29" i="1"/>
  <c r="L29" i="1"/>
  <c r="M28" i="1"/>
  <c r="L28" i="1"/>
  <c r="M27" i="1"/>
  <c r="L27" i="1"/>
  <c r="M26" i="1"/>
  <c r="L26" i="1"/>
  <c r="M25" i="1"/>
  <c r="L25" i="1"/>
  <c r="M24" i="1"/>
  <c r="M30" i="1" s="1"/>
  <c r="L24" i="1"/>
  <c r="L30" i="1" s="1"/>
  <c r="M21" i="1"/>
  <c r="L21" i="1"/>
  <c r="M20" i="1"/>
  <c r="L20" i="1"/>
  <c r="M18" i="1"/>
  <c r="L18" i="1"/>
  <c r="M17" i="1"/>
  <c r="L17" i="1"/>
  <c r="S13" i="1"/>
  <c r="R13" i="1"/>
  <c r="Q13" i="1"/>
  <c r="Q15" i="1" s="1"/>
  <c r="Q22" i="1" s="1"/>
  <c r="P13" i="1"/>
  <c r="O13" i="1"/>
  <c r="N13" i="1"/>
  <c r="M13" i="1"/>
  <c r="K13" i="1"/>
  <c r="J13" i="1"/>
  <c r="I13" i="1"/>
  <c r="H13" i="1"/>
  <c r="G13" i="1"/>
  <c r="F13" i="1"/>
  <c r="E13" i="1"/>
  <c r="D13" i="1"/>
  <c r="C13" i="1"/>
  <c r="B13" i="1"/>
  <c r="M12" i="1"/>
  <c r="L12" i="1"/>
  <c r="M11" i="1"/>
  <c r="L11" i="1"/>
  <c r="L13" i="1" s="1"/>
  <c r="S9" i="1"/>
  <c r="S15" i="1" s="1"/>
  <c r="S22" i="1" s="1"/>
  <c r="R9" i="1"/>
  <c r="R15" i="1" s="1"/>
  <c r="R22" i="1" s="1"/>
  <c r="Q9" i="1"/>
  <c r="P9" i="1"/>
  <c r="P15" i="1" s="1"/>
  <c r="P22" i="1" s="1"/>
  <c r="O9" i="1"/>
  <c r="O15" i="1" s="1"/>
  <c r="O22" i="1" s="1"/>
  <c r="N9" i="1"/>
  <c r="N15" i="1" s="1"/>
  <c r="N22" i="1" s="1"/>
  <c r="K9" i="1"/>
  <c r="K15" i="1" s="1"/>
  <c r="K22" i="1" s="1"/>
  <c r="J9" i="1"/>
  <c r="J15" i="1" s="1"/>
  <c r="J22" i="1" s="1"/>
  <c r="I9" i="1"/>
  <c r="I15" i="1" s="1"/>
  <c r="I22" i="1" s="1"/>
  <c r="H9" i="1"/>
  <c r="H15" i="1" s="1"/>
  <c r="H22" i="1" s="1"/>
  <c r="G9" i="1"/>
  <c r="G15" i="1" s="1"/>
  <c r="G22" i="1" s="1"/>
  <c r="F9" i="1"/>
  <c r="F15" i="1" s="1"/>
  <c r="F22" i="1" s="1"/>
  <c r="E9" i="1"/>
  <c r="E15" i="1" s="1"/>
  <c r="E22" i="1" s="1"/>
  <c r="D9" i="1"/>
  <c r="D15" i="1" s="1"/>
  <c r="D22" i="1" s="1"/>
  <c r="C9" i="1"/>
  <c r="C15" i="1" s="1"/>
  <c r="C22" i="1" s="1"/>
  <c r="B9" i="1"/>
  <c r="B15" i="1" s="1"/>
  <c r="B22" i="1" s="1"/>
  <c r="M8" i="1"/>
  <c r="L8" i="1"/>
  <c r="M7" i="1"/>
  <c r="M9" i="1" s="1"/>
  <c r="M15" i="1" s="1"/>
  <c r="M22" i="1" s="1"/>
  <c r="L7" i="1"/>
  <c r="L9" i="1" s="1"/>
  <c r="M32" i="1" l="1"/>
  <c r="M35" i="1" s="1"/>
  <c r="M39" i="1" s="1"/>
  <c r="C32" i="1"/>
  <c r="C35" i="1" s="1"/>
  <c r="C39" i="1" s="1"/>
  <c r="C41" i="1" s="1"/>
  <c r="E32" i="1"/>
  <c r="E35" i="1" s="1"/>
  <c r="E39" i="1" s="1"/>
  <c r="E41" i="1" s="1"/>
  <c r="G32" i="1"/>
  <c r="G35" i="1" s="1"/>
  <c r="G39" i="1" s="1"/>
  <c r="G41" i="1" s="1"/>
  <c r="I32" i="1"/>
  <c r="I35" i="1" s="1"/>
  <c r="I39" i="1" s="1"/>
  <c r="I41" i="1" s="1"/>
  <c r="K32" i="1"/>
  <c r="K35" i="1" s="1"/>
  <c r="K39" i="1" s="1"/>
  <c r="N32" i="1"/>
  <c r="N35" i="1" s="1"/>
  <c r="N39" i="1" s="1"/>
  <c r="N41" i="1" s="1"/>
  <c r="P32" i="1"/>
  <c r="P35" i="1" s="1"/>
  <c r="P39" i="1" s="1"/>
  <c r="P41" i="1" s="1"/>
  <c r="R32" i="1"/>
  <c r="R35" i="1" s="1"/>
  <c r="R39" i="1" s="1"/>
  <c r="R41" i="1" s="1"/>
  <c r="L15" i="1"/>
  <c r="L22" i="1" s="1"/>
  <c r="L32" i="1" s="1"/>
  <c r="L35" i="1" s="1"/>
  <c r="B32" i="1"/>
  <c r="B35" i="1" s="1"/>
  <c r="B39" i="1" s="1"/>
  <c r="D32" i="1"/>
  <c r="D35" i="1" s="1"/>
  <c r="D39" i="1" s="1"/>
  <c r="D41" i="1" s="1"/>
  <c r="F32" i="1"/>
  <c r="F35" i="1" s="1"/>
  <c r="F39" i="1" s="1"/>
  <c r="F41" i="1" s="1"/>
  <c r="H32" i="1"/>
  <c r="H35" i="1" s="1"/>
  <c r="H39" i="1" s="1"/>
  <c r="H41" i="1" s="1"/>
  <c r="J32" i="1"/>
  <c r="J35" i="1" s="1"/>
  <c r="J39" i="1" s="1"/>
  <c r="O32" i="1"/>
  <c r="O35" i="1" s="1"/>
  <c r="O39" i="1" s="1"/>
  <c r="O41" i="1" s="1"/>
  <c r="Q32" i="1"/>
  <c r="Q35" i="1" s="1"/>
  <c r="Q39" i="1" s="1"/>
  <c r="Q41" i="1" s="1"/>
  <c r="S32" i="1"/>
  <c r="S35" i="1" s="1"/>
  <c r="S39" i="1" s="1"/>
  <c r="S41" i="1" s="1"/>
</calcChain>
</file>

<file path=xl/sharedStrings.xml><?xml version="1.0" encoding="utf-8"?>
<sst xmlns="http://schemas.openxmlformats.org/spreadsheetml/2006/main" count="110" uniqueCount="63">
  <si>
    <t>بنك بيبلوس سورية</t>
  </si>
  <si>
    <t xml:space="preserve">قائمة الدخل </t>
  </si>
  <si>
    <t>Statement of Income</t>
  </si>
  <si>
    <t>بعد تطبيق المعيار رقم 9</t>
  </si>
  <si>
    <t>البيان</t>
  </si>
  <si>
    <t>الفوائد الدائنة</t>
  </si>
  <si>
    <t>Interest Income</t>
  </si>
  <si>
    <t xml:space="preserve">الفوائد المدينة </t>
  </si>
  <si>
    <t>Interest Expense</t>
  </si>
  <si>
    <t>صافي الدخل من الفوائد</t>
  </si>
  <si>
    <t>Net Interest Income</t>
  </si>
  <si>
    <t xml:space="preserve">العمولات والرسوم الدائنة </t>
  </si>
  <si>
    <t>Fees and commissions Income</t>
  </si>
  <si>
    <t xml:space="preserve">العمولات والرسوم المدينة </t>
  </si>
  <si>
    <t>Fees and commissions Expense</t>
  </si>
  <si>
    <t xml:space="preserve">صافي الدخل من العمولات والرسوم </t>
  </si>
  <si>
    <t>Net Income from Fees and Commissions</t>
  </si>
  <si>
    <t>صافي الدخل من الفوائد والعمولات والرسوم</t>
  </si>
  <si>
    <t>Net Income from Interest, Fees and Commissions</t>
  </si>
  <si>
    <t>صافي الأرباح التشغيلية الناتجة عن التعاملات بالعملات الأجنبية</t>
  </si>
  <si>
    <t>Net gains arising from dealing in foreign currencies</t>
  </si>
  <si>
    <t xml:space="preserve">أرباح (خسائر) تقييم مركز القطع البنيوي </t>
  </si>
  <si>
    <t>-</t>
  </si>
  <si>
    <t>Gain on foreign exchange structural position</t>
  </si>
  <si>
    <t>صافي أرباح بيع موجودات مالية - قروض وسلف</t>
  </si>
  <si>
    <t>Profits (Losses) Financial Assets - Loans and Advances to Banks</t>
  </si>
  <si>
    <t>صافي (خسائر) أرباح موجودات مالية متوفرة للبيع</t>
  </si>
  <si>
    <t>Gains (Losses) on available for sale financial investments</t>
  </si>
  <si>
    <t>إيرادات تشغيلية أخرى</t>
  </si>
  <si>
    <t>Other Operating income</t>
  </si>
  <si>
    <t xml:space="preserve">إجمالي الدخل التشغيلي </t>
  </si>
  <si>
    <t>Total operating income</t>
  </si>
  <si>
    <t xml:space="preserve">نفقات الموظفين </t>
  </si>
  <si>
    <t>Employees Expenses</t>
  </si>
  <si>
    <t xml:space="preserve">استهلاكات الموجودات الثابتة </t>
  </si>
  <si>
    <t>Depreciation of fixed assets</t>
  </si>
  <si>
    <t>اطفاءات الموجودات غير الملموسة</t>
  </si>
  <si>
    <t>Amortization of intangible assets</t>
  </si>
  <si>
    <t xml:space="preserve">مصروف مخصص التسهيلات الائتمانية </t>
  </si>
  <si>
    <t>Credit expense provision</t>
  </si>
  <si>
    <t xml:space="preserve">مخصصات متنوعة </t>
  </si>
  <si>
    <t>Miscellaneous  provisions</t>
  </si>
  <si>
    <t xml:space="preserve">مصاريف تشغيلية اخرى </t>
  </si>
  <si>
    <t>Other Expenses</t>
  </si>
  <si>
    <t xml:space="preserve">إجمالي المصروفات التشغيلية </t>
  </si>
  <si>
    <t>Total operating expenses</t>
  </si>
  <si>
    <t>الربح (الخسارة) التشغيلي</t>
  </si>
  <si>
    <t>Profit (Loss) Operational</t>
  </si>
  <si>
    <t>حصة البنك من أرباح شركات حليفة</t>
  </si>
  <si>
    <t>Bank’s share from associates’ profits</t>
  </si>
  <si>
    <t>الربح (الخسارة) قبل الضريبة</t>
  </si>
  <si>
    <t>Income (loss)  Before Tax</t>
  </si>
  <si>
    <t xml:space="preserve">إيراد (مصروف) ضريبة الدخل </t>
  </si>
  <si>
    <t xml:space="preserve">Income Tax  </t>
  </si>
  <si>
    <t>مصروف ضريبة الريع على إيرادات خارج القطر</t>
  </si>
  <si>
    <t>Tax on earned revenues from outside Syria</t>
  </si>
  <si>
    <t>صافي ربح  (خسارة) للسنة</t>
  </si>
  <si>
    <t xml:space="preserve">Net (loss) Income </t>
  </si>
  <si>
    <t>عائد السهم  ل.س</t>
  </si>
  <si>
    <t>Earnings Per Share (SP)*</t>
  </si>
  <si>
    <t>تم تعديل عائد السهم للسنوات السابقة بناء على عملية التجزئة التي تمت على اسهم الشركة بتاريخ 18/06/2012 لتصبح قيمة السهم 100 ل.س بدلاً من 500 ل.س</t>
  </si>
  <si>
    <t xml:space="preserve">The earnings per share have been adjusted for the previous years  based on the split process on 18/06/2012 </t>
  </si>
  <si>
    <t xml:space="preserve">that modified the nominal value from 500 SP to 100 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</si>
</sst>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abic Transparent"/>
      <charset val="178"/>
    </font>
    <font>
      <b/>
      <sz val="13"/>
      <color theme="1"/>
      <name val="Arabic Transparent"/>
      <charset val="178"/>
    </font>
    <font>
      <b/>
      <sz val="13"/>
      <color rgb="FFFF0000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3"/>
      <color theme="1"/>
      <name val="Arial"/>
      <family val="2"/>
    </font>
    <font>
      <u/>
      <sz val="13"/>
      <color theme="1"/>
      <name val="Arial"/>
      <family val="2"/>
    </font>
    <font>
      <u val="singleAccounting"/>
      <sz val="13"/>
      <color theme="1"/>
      <name val="Arabic Transparent"/>
      <charset val="178"/>
    </font>
    <font>
      <u/>
      <sz val="13"/>
      <color theme="1"/>
      <name val="Arabic Transparent"/>
      <charset val="17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8" fillId="0" borderId="0"/>
    <xf numFmtId="41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</cellStyleXfs>
  <cellXfs count="94">
    <xf numFmtId="0" fontId="0" fillId="0" borderId="0" xfId="0"/>
    <xf numFmtId="3" fontId="2" fillId="0" borderId="0" xfId="0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0" xfId="0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/>
    <xf numFmtId="3" fontId="2" fillId="0" borderId="0" xfId="0" applyNumberFormat="1" applyFont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3" fontId="9" fillId="0" borderId="8" xfId="3" applyNumberFormat="1" applyFont="1" applyBorder="1" applyAlignment="1">
      <alignment horizontal="left" vertical="top" wrapText="1"/>
    </xf>
    <xf numFmtId="3" fontId="9" fillId="0" borderId="0" xfId="3" applyNumberFormat="1" applyFont="1" applyAlignment="1">
      <alignment horizontal="left" vertical="top" wrapText="1"/>
    </xf>
    <xf numFmtId="37" fontId="2" fillId="0" borderId="5" xfId="0" applyNumberFormat="1" applyFont="1" applyBorder="1" applyAlignment="1">
      <alignment horizontal="right"/>
    </xf>
    <xf numFmtId="41" fontId="2" fillId="0" borderId="5" xfId="2" applyNumberFormat="1" applyFont="1" applyFill="1" applyBorder="1" applyAlignment="1">
      <alignment horizontal="right"/>
    </xf>
    <xf numFmtId="41" fontId="2" fillId="0" borderId="5" xfId="2" applyNumberFormat="1" applyFont="1" applyFill="1" applyBorder="1"/>
    <xf numFmtId="37" fontId="10" fillId="0" borderId="8" xfId="3" applyNumberFormat="1" applyFont="1" applyBorder="1" applyAlignment="1">
      <alignment horizontal="left" vertical="top" wrapText="1"/>
    </xf>
    <xf numFmtId="37" fontId="10" fillId="0" borderId="0" xfId="3" applyNumberFormat="1" applyFont="1" applyAlignment="1">
      <alignment horizontal="left" vertical="top" wrapText="1"/>
    </xf>
    <xf numFmtId="41" fontId="11" fillId="0" borderId="5" xfId="2" applyNumberFormat="1" applyFont="1" applyFill="1" applyBorder="1" applyAlignment="1">
      <alignment horizontal="right"/>
    </xf>
    <xf numFmtId="41" fontId="11" fillId="0" borderId="5" xfId="2" applyNumberFormat="1" applyFont="1" applyFill="1" applyBorder="1"/>
    <xf numFmtId="0" fontId="12" fillId="0" borderId="0" xfId="0" applyFont="1"/>
    <xf numFmtId="41" fontId="7" fillId="4" borderId="6" xfId="2" applyNumberFormat="1" applyFont="1" applyFill="1" applyBorder="1" applyAlignment="1">
      <alignment horizontal="right"/>
    </xf>
    <xf numFmtId="41" fontId="7" fillId="4" borderId="5" xfId="2" applyNumberFormat="1" applyFont="1" applyFill="1" applyBorder="1" applyAlignment="1">
      <alignment horizontal="right"/>
    </xf>
    <xf numFmtId="164" fontId="7" fillId="4" borderId="5" xfId="1" applyNumberFormat="1" applyFont="1" applyFill="1" applyBorder="1" applyAlignment="1">
      <alignment horizontal="right"/>
    </xf>
    <xf numFmtId="41" fontId="7" fillId="4" borderId="9" xfId="2" applyNumberFormat="1" applyFont="1" applyFill="1" applyBorder="1" applyAlignment="1">
      <alignment horizontal="right"/>
    </xf>
    <xf numFmtId="41" fontId="7" fillId="4" borderId="5" xfId="2" applyNumberFormat="1" applyFont="1" applyFill="1" applyBorder="1"/>
    <xf numFmtId="0" fontId="3" fillId="0" borderId="0" xfId="0" applyFont="1"/>
    <xf numFmtId="164" fontId="2" fillId="0" borderId="6" xfId="1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3" fontId="9" fillId="0" borderId="8" xfId="4" applyNumberFormat="1" applyFont="1" applyBorder="1" applyAlignment="1">
      <alignment horizontal="left" vertical="top" wrapText="1"/>
    </xf>
    <xf numFmtId="3" fontId="9" fillId="0" borderId="0" xfId="4" applyNumberFormat="1" applyFont="1" applyAlignment="1">
      <alignment horizontal="left" vertical="top" wrapText="1"/>
    </xf>
    <xf numFmtId="37" fontId="10" fillId="0" borderId="8" xfId="4" applyNumberFormat="1" applyFont="1" applyBorder="1" applyAlignment="1">
      <alignment horizontal="left" vertical="top" wrapText="1"/>
    </xf>
    <xf numFmtId="37" fontId="10" fillId="0" borderId="0" xfId="4" applyNumberFormat="1" applyFont="1" applyAlignment="1">
      <alignment horizontal="left" vertical="top" wrapText="1"/>
    </xf>
    <xf numFmtId="41" fontId="11" fillId="0" borderId="5" xfId="2" applyNumberFormat="1" applyFont="1" applyFill="1" applyBorder="1" applyAlignment="1"/>
    <xf numFmtId="0" fontId="3" fillId="0" borderId="6" xfId="0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5" xfId="0" applyFont="1" applyBorder="1"/>
    <xf numFmtId="37" fontId="2" fillId="0" borderId="9" xfId="0" applyNumberFormat="1" applyFont="1" applyBorder="1" applyAlignment="1">
      <alignment horizontal="right"/>
    </xf>
    <xf numFmtId="41" fontId="2" fillId="0" borderId="5" xfId="2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164" fontId="2" fillId="0" borderId="6" xfId="1" applyNumberFormat="1" applyFont="1" applyFill="1" applyBorder="1" applyAlignment="1">
      <alignment horizontal="right"/>
    </xf>
    <xf numFmtId="41" fontId="2" fillId="5" borderId="5" xfId="2" applyNumberFormat="1" applyFont="1" applyFill="1" applyBorder="1"/>
    <xf numFmtId="41" fontId="2" fillId="0" borderId="5" xfId="2" applyNumberFormat="1" applyFont="1" applyFill="1" applyBorder="1" applyAlignment="1">
      <alignment horizontal="left" wrapText="1"/>
    </xf>
    <xf numFmtId="41" fontId="11" fillId="0" borderId="9" xfId="2" applyNumberFormat="1" applyFont="1" applyFill="1" applyBorder="1" applyAlignment="1">
      <alignment horizontal="right"/>
    </xf>
    <xf numFmtId="41" fontId="2" fillId="0" borderId="5" xfId="2" applyNumberFormat="1" applyFont="1" applyFill="1" applyBorder="1" applyAlignment="1">
      <alignment horizontal="left" vertical="center" wrapText="1"/>
    </xf>
    <xf numFmtId="41" fontId="2" fillId="0" borderId="5" xfId="0" applyNumberFormat="1" applyFont="1" applyBorder="1"/>
    <xf numFmtId="41" fontId="2" fillId="0" borderId="9" xfId="2" applyNumberFormat="1" applyFont="1" applyFill="1" applyBorder="1" applyAlignment="1">
      <alignment horizontal="right"/>
    </xf>
    <xf numFmtId="41" fontId="11" fillId="0" borderId="6" xfId="2" applyNumberFormat="1" applyFont="1" applyFill="1" applyBorder="1" applyAlignment="1">
      <alignment horizontal="right"/>
    </xf>
    <xf numFmtId="164" fontId="11" fillId="0" borderId="7" xfId="1" applyNumberFormat="1" applyFont="1" applyFill="1" applyBorder="1" applyAlignment="1">
      <alignment horizontal="right"/>
    </xf>
    <xf numFmtId="41" fontId="11" fillId="0" borderId="8" xfId="2" applyNumberFormat="1" applyFont="1" applyFill="1" applyBorder="1" applyAlignment="1">
      <alignment horizontal="right"/>
    </xf>
    <xf numFmtId="41" fontId="11" fillId="0" borderId="0" xfId="2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7" fontId="2" fillId="0" borderId="6" xfId="0" applyNumberFormat="1" applyFont="1" applyBorder="1" applyAlignment="1">
      <alignment horizontal="right"/>
    </xf>
    <xf numFmtId="37" fontId="2" fillId="0" borderId="8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0" fontId="2" fillId="5" borderId="6" xfId="0" applyFont="1" applyFill="1" applyBorder="1" applyAlignment="1">
      <alignment horizontal="right"/>
    </xf>
    <xf numFmtId="164" fontId="2" fillId="5" borderId="6" xfId="1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165" fontId="7" fillId="4" borderId="6" xfId="2" applyNumberFormat="1" applyFont="1" applyFill="1" applyBorder="1" applyAlignment="1">
      <alignment horizontal="right"/>
    </xf>
    <xf numFmtId="165" fontId="7" fillId="4" borderId="10" xfId="2" applyNumberFormat="1" applyFont="1" applyFill="1" applyBorder="1" applyAlignment="1">
      <alignment horizontal="right"/>
    </xf>
    <xf numFmtId="165" fontId="7" fillId="4" borderId="9" xfId="2" applyNumberFormat="1" applyFont="1" applyFill="1" applyBorder="1" applyAlignment="1">
      <alignment horizontal="right"/>
    </xf>
    <xf numFmtId="165" fontId="7" fillId="4" borderId="5" xfId="2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left"/>
    </xf>
    <xf numFmtId="3" fontId="2" fillId="0" borderId="0" xfId="0" applyNumberFormat="1" applyFont="1" applyAlignment="1">
      <alignment horizontal="left"/>
    </xf>
  </cellXfs>
  <cellStyles count="11">
    <cellStyle name="Comma" xfId="1" builtinId="3"/>
    <cellStyle name="Comma [0]" xfId="2" builtinId="6"/>
    <cellStyle name="Comma 2" xfId="5"/>
    <cellStyle name="Normal" xfId="0" builtinId="0"/>
    <cellStyle name="Normal 11" xfId="3"/>
    <cellStyle name="Normal 12" xfId="4"/>
    <cellStyle name="Normal 2" xfId="6"/>
    <cellStyle name="Normal 3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%20&#1575;&#1604;&#1606;&#1607;&#1575;&#1574;&#1610;%20&#1604;&#1593;&#1575;&#1605;%202015/Osama/BBS/&#1575;&#1604;&#1575;&#1601;&#1589;&#1575;&#1581;&#1575;&#1578;%20&#1575;&#1604;&#1606;&#1607;&#1575;&#1574;&#1610;&#1577;%20&#1604;&#1576;&#1606;&#1603;%20&#1576;&#1610;&#1576;&#1604;&#1608;&#1587;%20&#1587;&#1608;&#1585;&#1610;&#1577;%20&#1576;&#1578;&#1575;&#1585;&#1610;&#1582;%2031.12.2014%20&#1576;&#1575;&#1604;&#1604;&#1594;&#1577;%20&#1575;&#1604;&#1593;&#1585;&#1576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BS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sama/&#1583;&#1604;&#1610;&#1604;%20&#1575;&#1604;&#1588;&#1585;&#1603;&#1575;&#1578;%20&#1605;&#1587;&#1608;&#1583;&#1577;/&#1606;&#1607;&#1575;&#1574;&#1610;/BBS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المركز المالي"/>
      <sheetName val=" التغيرات في حقوق الملكية"/>
      <sheetName val="بيان الدخل"/>
      <sheetName val="بيان الدخل الشامل"/>
      <sheetName val="التدفقات النقدية"/>
    </sheetNames>
    <sheetDataSet>
      <sheetData sheetId="0" refreshError="1"/>
      <sheetData sheetId="1" refreshError="1"/>
      <sheetData sheetId="2" refreshError="1">
        <row r="4">
          <cell r="C4">
            <v>2281109515</v>
          </cell>
          <cell r="D4">
            <v>1922986918</v>
          </cell>
        </row>
        <row r="5">
          <cell r="C5">
            <v>-1688198360</v>
          </cell>
          <cell r="D5">
            <v>-1518548279</v>
          </cell>
        </row>
        <row r="10">
          <cell r="C10">
            <v>285801534</v>
          </cell>
          <cell r="D10">
            <v>312258031</v>
          </cell>
        </row>
        <row r="11">
          <cell r="C11">
            <v>-2580978</v>
          </cell>
          <cell r="D11">
            <v>-31344947</v>
          </cell>
        </row>
        <row r="19">
          <cell r="C19">
            <v>78838753</v>
          </cell>
          <cell r="D19">
            <v>125591872</v>
          </cell>
        </row>
        <row r="20">
          <cell r="C20">
            <v>3117858057</v>
          </cell>
          <cell r="D20">
            <v>3785520590</v>
          </cell>
        </row>
        <row r="21">
          <cell r="C21">
            <v>11850507</v>
          </cell>
          <cell r="D21">
            <v>-2784430</v>
          </cell>
        </row>
        <row r="22">
          <cell r="C22" t="str">
            <v>-</v>
          </cell>
          <cell r="D22">
            <v>87431088</v>
          </cell>
        </row>
        <row r="28">
          <cell r="C28">
            <v>-433577124</v>
          </cell>
          <cell r="D28">
            <v>-470246435</v>
          </cell>
        </row>
        <row r="29">
          <cell r="C29">
            <v>-67030853</v>
          </cell>
          <cell r="D29">
            <v>-110978184</v>
          </cell>
        </row>
        <row r="30">
          <cell r="C30">
            <v>-2747228</v>
          </cell>
          <cell r="D30">
            <v>-2096968</v>
          </cell>
        </row>
        <row r="31">
          <cell r="C31">
            <v>-1677428812</v>
          </cell>
          <cell r="D31">
            <v>-4005930446</v>
          </cell>
        </row>
        <row r="32">
          <cell r="C32">
            <v>-5169647</v>
          </cell>
          <cell r="D32">
            <v>-122062832</v>
          </cell>
        </row>
        <row r="33">
          <cell r="C33">
            <v>-379589321</v>
          </cell>
          <cell r="D33">
            <v>-417488683</v>
          </cell>
        </row>
        <row r="40">
          <cell r="C40">
            <v>25960584</v>
          </cell>
          <cell r="D40">
            <v>25511491</v>
          </cell>
        </row>
        <row r="44">
          <cell r="C44">
            <v>-444778629</v>
          </cell>
          <cell r="D44">
            <v>874784279</v>
          </cell>
        </row>
        <row r="50">
          <cell r="C50">
            <v>17.98</v>
          </cell>
          <cell r="D50">
            <v>7.4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قائمة الدخل 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C31">
            <v>61200000</v>
          </cell>
          <cell r="D31">
            <v>61200000</v>
          </cell>
          <cell r="E31">
            <v>61200000</v>
          </cell>
          <cell r="F31">
            <v>61200000</v>
          </cell>
          <cell r="G31">
            <v>61200000</v>
          </cell>
          <cell r="H31">
            <v>61200000</v>
          </cell>
          <cell r="I31">
            <v>61200000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دفقات"/>
      <sheetName val="نسب مالية"/>
    </sheetNames>
    <sheetDataSet>
      <sheetData sheetId="0"/>
      <sheetData sheetId="1">
        <row r="31">
          <cell r="B31">
            <v>61200000</v>
          </cell>
          <cell r="C31">
            <v>61200000</v>
          </cell>
          <cell r="D31">
            <v>40000000</v>
          </cell>
          <cell r="E31">
            <v>20000000</v>
          </cell>
          <cell r="F31">
            <v>20000000</v>
          </cell>
          <cell r="G31">
            <v>20000000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rightToLeft="1" tabSelected="1" workbookViewId="0">
      <selection activeCell="D8" sqref="D8"/>
    </sheetView>
  </sheetViews>
  <sheetFormatPr defaultColWidth="33.140625" defaultRowHeight="16.5"/>
  <cols>
    <col min="1" max="1" width="52.140625" style="75" customWidth="1"/>
    <col min="2" max="2" width="20.85546875" style="75" bestFit="1" customWidth="1"/>
    <col min="3" max="3" width="20.42578125" style="2" bestFit="1" customWidth="1"/>
    <col min="4" max="5" width="24.140625" style="75" customWidth="1"/>
    <col min="6" max="8" width="19.140625" style="75" bestFit="1" customWidth="1"/>
    <col min="9" max="9" width="19.140625" style="75" customWidth="1"/>
    <col min="10" max="10" width="19.5703125" style="75" customWidth="1"/>
    <col min="11" max="13" width="19.140625" style="75" customWidth="1"/>
    <col min="14" max="15" width="19.140625" style="5" customWidth="1"/>
    <col min="16" max="16" width="19.140625" style="21" customWidth="1"/>
    <col min="17" max="18" width="18.28515625" style="5" customWidth="1"/>
    <col min="19" max="19" width="17" style="5" customWidth="1"/>
    <col min="20" max="20" width="73" style="5" bestFit="1" customWidth="1"/>
    <col min="21" max="21" width="33.140625" style="5"/>
    <col min="22" max="22" width="33.140625" style="75"/>
    <col min="23" max="16384" width="33.140625" style="5"/>
  </cols>
  <sheetData>
    <row r="1" spans="1:22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4"/>
      <c r="Q1" s="3"/>
      <c r="R1" s="3"/>
      <c r="S1" s="3"/>
      <c r="T1" s="3"/>
      <c r="V1" s="6"/>
    </row>
    <row r="2" spans="1:22">
      <c r="A2" s="7" t="s">
        <v>0</v>
      </c>
      <c r="B2" s="7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0"/>
      <c r="S2" s="10"/>
      <c r="T2" s="10"/>
      <c r="V2" s="6"/>
    </row>
    <row r="3" spans="1:22" ht="18">
      <c r="A3" s="11" t="s">
        <v>1</v>
      </c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3" t="s">
        <v>2</v>
      </c>
      <c r="V3" s="6"/>
    </row>
    <row r="4" spans="1:22" ht="18">
      <c r="A4" s="1"/>
      <c r="B4" s="14" t="s">
        <v>3</v>
      </c>
      <c r="C4" s="14"/>
      <c r="D4" s="14"/>
      <c r="E4" s="14"/>
      <c r="F4" s="15"/>
      <c r="G4" s="15"/>
      <c r="H4" s="1"/>
      <c r="I4" s="1"/>
      <c r="J4" s="1"/>
      <c r="K4" s="1"/>
      <c r="L4" s="1"/>
      <c r="M4" s="1"/>
      <c r="N4" s="3"/>
      <c r="O4" s="3"/>
      <c r="P4" s="4"/>
      <c r="Q4" s="3"/>
      <c r="R4" s="3"/>
      <c r="S4" s="3"/>
      <c r="T4" s="16"/>
      <c r="V4" s="6"/>
    </row>
    <row r="5" spans="1:22" s="21" customFormat="1" ht="18">
      <c r="A5" s="17" t="s">
        <v>4</v>
      </c>
      <c r="B5" s="18">
        <v>2023</v>
      </c>
      <c r="C5" s="18">
        <v>2022</v>
      </c>
      <c r="D5" s="18">
        <v>2021</v>
      </c>
      <c r="E5" s="18">
        <v>2020</v>
      </c>
      <c r="F5" s="18">
        <v>2019</v>
      </c>
      <c r="G5" s="18">
        <v>2018</v>
      </c>
      <c r="H5" s="18">
        <v>2018</v>
      </c>
      <c r="I5" s="18">
        <v>2017</v>
      </c>
      <c r="J5" s="18">
        <v>2016</v>
      </c>
      <c r="K5" s="18">
        <v>2015</v>
      </c>
      <c r="L5" s="19">
        <v>2014</v>
      </c>
      <c r="M5" s="19">
        <v>2013</v>
      </c>
      <c r="N5" s="17">
        <v>2012</v>
      </c>
      <c r="O5" s="17">
        <v>2011</v>
      </c>
      <c r="P5" s="17">
        <v>2010</v>
      </c>
      <c r="Q5" s="17">
        <v>2009</v>
      </c>
      <c r="R5" s="17">
        <v>2008</v>
      </c>
      <c r="S5" s="17">
        <v>2007</v>
      </c>
      <c r="T5" s="20" t="s">
        <v>2</v>
      </c>
      <c r="V5" s="6"/>
    </row>
    <row r="6" spans="1:22">
      <c r="A6" s="22"/>
      <c r="B6" s="23"/>
      <c r="C6" s="23"/>
      <c r="D6" s="24"/>
      <c r="E6" s="24"/>
      <c r="F6" s="24"/>
      <c r="G6" s="24"/>
      <c r="H6" s="24"/>
      <c r="I6" s="25"/>
      <c r="J6" s="24"/>
      <c r="K6" s="24"/>
      <c r="L6" s="26"/>
      <c r="M6" s="26"/>
      <c r="N6" s="27"/>
      <c r="O6" s="27"/>
      <c r="P6" s="26"/>
      <c r="Q6" s="28"/>
      <c r="R6" s="27"/>
      <c r="S6" s="27"/>
      <c r="T6" s="29"/>
      <c r="V6" s="6"/>
    </row>
    <row r="7" spans="1:22">
      <c r="A7" s="30" t="s">
        <v>5</v>
      </c>
      <c r="B7" s="31">
        <v>15529411505</v>
      </c>
      <c r="C7" s="31">
        <v>7030004321</v>
      </c>
      <c r="D7" s="32">
        <v>6160182131</v>
      </c>
      <c r="E7" s="32">
        <v>5877676733</v>
      </c>
      <c r="F7" s="32">
        <v>5034198040</v>
      </c>
      <c r="G7" s="32">
        <v>3859420522</v>
      </c>
      <c r="H7" s="32">
        <v>3859420522</v>
      </c>
      <c r="I7" s="33">
        <v>3139162582</v>
      </c>
      <c r="J7" s="34">
        <v>2740262917</v>
      </c>
      <c r="K7" s="34">
        <v>2970966054</v>
      </c>
      <c r="L7" s="34">
        <f>'[1]بيان الدخل'!C4</f>
        <v>2281109515</v>
      </c>
      <c r="M7" s="34">
        <f>'[1]بيان الدخل'!D4</f>
        <v>1922986918</v>
      </c>
      <c r="N7" s="35">
        <v>2704504808</v>
      </c>
      <c r="O7" s="35">
        <v>2327220255</v>
      </c>
      <c r="P7" s="35">
        <v>1784810456</v>
      </c>
      <c r="Q7" s="35">
        <v>1541382694</v>
      </c>
      <c r="R7" s="35">
        <v>1205579535</v>
      </c>
      <c r="S7" s="35">
        <v>776251758</v>
      </c>
      <c r="T7" s="36" t="s">
        <v>6</v>
      </c>
      <c r="V7" s="6"/>
    </row>
    <row r="8" spans="1:22" s="41" customFormat="1" ht="18.75">
      <c r="A8" s="30" t="s">
        <v>7</v>
      </c>
      <c r="B8" s="37">
        <v>-1991581417</v>
      </c>
      <c r="C8" s="37">
        <v>-2268839693</v>
      </c>
      <c r="D8" s="37">
        <v>-1914894791</v>
      </c>
      <c r="E8" s="37">
        <v>-2019568743</v>
      </c>
      <c r="F8" s="37">
        <v>-1758698582</v>
      </c>
      <c r="G8" s="37">
        <v>-2179636585</v>
      </c>
      <c r="H8" s="37">
        <v>-2179636585</v>
      </c>
      <c r="I8" s="38">
        <v>-1765418646</v>
      </c>
      <c r="J8" s="39">
        <v>-1395937541</v>
      </c>
      <c r="K8" s="39">
        <v>-1692209489</v>
      </c>
      <c r="L8" s="39">
        <f>'[1]بيان الدخل'!C5</f>
        <v>-1688198360</v>
      </c>
      <c r="M8" s="39">
        <f>'[1]بيان الدخل'!D5</f>
        <v>-1518548279</v>
      </c>
      <c r="N8" s="39">
        <v>-1683766861</v>
      </c>
      <c r="O8" s="39">
        <v>-1460489469</v>
      </c>
      <c r="P8" s="39">
        <v>-1035572414</v>
      </c>
      <c r="Q8" s="39">
        <v>-851254381</v>
      </c>
      <c r="R8" s="39">
        <v>-538453425</v>
      </c>
      <c r="S8" s="39">
        <v>-429635431</v>
      </c>
      <c r="T8" s="40" t="s">
        <v>8</v>
      </c>
      <c r="V8" s="6"/>
    </row>
    <row r="9" spans="1:22" s="47" customFormat="1">
      <c r="A9" s="42" t="s">
        <v>9</v>
      </c>
      <c r="B9" s="43">
        <f t="shared" ref="B9:F9" si="0">SUM(B7:B8)</f>
        <v>13537830088</v>
      </c>
      <c r="C9" s="44">
        <f t="shared" si="0"/>
        <v>4761164628</v>
      </c>
      <c r="D9" s="43">
        <f t="shared" si="0"/>
        <v>4245287340</v>
      </c>
      <c r="E9" s="43">
        <f t="shared" si="0"/>
        <v>3858107990</v>
      </c>
      <c r="F9" s="43">
        <f t="shared" si="0"/>
        <v>3275499458</v>
      </c>
      <c r="G9" s="43">
        <f t="shared" ref="G9:S9" si="1">SUM(G7:G8)</f>
        <v>1679783937</v>
      </c>
      <c r="H9" s="43">
        <f t="shared" si="1"/>
        <v>1679783937</v>
      </c>
      <c r="I9" s="45">
        <f t="shared" si="1"/>
        <v>1373743936</v>
      </c>
      <c r="J9" s="43">
        <f t="shared" si="1"/>
        <v>1344325376</v>
      </c>
      <c r="K9" s="43">
        <f t="shared" si="1"/>
        <v>1278756565</v>
      </c>
      <c r="L9" s="43">
        <f t="shared" si="1"/>
        <v>592911155</v>
      </c>
      <c r="M9" s="43">
        <f t="shared" si="1"/>
        <v>404438639</v>
      </c>
      <c r="N9" s="43">
        <f t="shared" si="1"/>
        <v>1020737947</v>
      </c>
      <c r="O9" s="43">
        <f t="shared" si="1"/>
        <v>866730786</v>
      </c>
      <c r="P9" s="43">
        <f t="shared" si="1"/>
        <v>749238042</v>
      </c>
      <c r="Q9" s="43">
        <f t="shared" si="1"/>
        <v>690128313</v>
      </c>
      <c r="R9" s="43">
        <f t="shared" si="1"/>
        <v>667126110</v>
      </c>
      <c r="S9" s="43">
        <f t="shared" si="1"/>
        <v>346616327</v>
      </c>
      <c r="T9" s="46" t="s">
        <v>10</v>
      </c>
      <c r="V9" s="6"/>
    </row>
    <row r="10" spans="1:22">
      <c r="A10" s="30"/>
      <c r="B10" s="48"/>
      <c r="C10" s="48"/>
      <c r="D10" s="49"/>
      <c r="E10" s="49"/>
      <c r="F10" s="49"/>
      <c r="G10" s="49"/>
      <c r="H10" s="49"/>
      <c r="I10" s="50"/>
      <c r="J10" s="49"/>
      <c r="K10" s="49"/>
      <c r="L10" s="34"/>
      <c r="M10" s="34"/>
      <c r="N10" s="29"/>
      <c r="O10" s="35"/>
      <c r="P10" s="35"/>
      <c r="Q10" s="35"/>
      <c r="R10" s="35"/>
      <c r="S10" s="35"/>
      <c r="T10" s="29"/>
      <c r="V10" s="6"/>
    </row>
    <row r="11" spans="1:22">
      <c r="A11" s="30" t="s">
        <v>11</v>
      </c>
      <c r="B11" s="31">
        <v>4013318731</v>
      </c>
      <c r="C11" s="31">
        <v>1429705499</v>
      </c>
      <c r="D11" s="51">
        <v>4681896843</v>
      </c>
      <c r="E11" s="51">
        <v>1765559377</v>
      </c>
      <c r="F11" s="51">
        <v>1410708792</v>
      </c>
      <c r="G11" s="51">
        <v>283330376</v>
      </c>
      <c r="H11" s="51">
        <v>248023595</v>
      </c>
      <c r="I11" s="52">
        <v>204254174</v>
      </c>
      <c r="J11" s="35">
        <v>285726380</v>
      </c>
      <c r="K11" s="35">
        <v>425763864</v>
      </c>
      <c r="L11" s="34">
        <f>'[1]بيان الدخل'!C10</f>
        <v>285801534</v>
      </c>
      <c r="M11" s="34">
        <f>'[1]بيان الدخل'!D10</f>
        <v>312258031</v>
      </c>
      <c r="N11" s="35">
        <v>252545401</v>
      </c>
      <c r="O11" s="35">
        <v>238434057</v>
      </c>
      <c r="P11" s="35">
        <v>218591855</v>
      </c>
      <c r="Q11" s="35">
        <v>186260019</v>
      </c>
      <c r="R11" s="35">
        <v>122210647</v>
      </c>
      <c r="S11" s="35">
        <v>79871414</v>
      </c>
      <c r="T11" s="36" t="s">
        <v>12</v>
      </c>
      <c r="V11" s="6"/>
    </row>
    <row r="12" spans="1:22" s="41" customFormat="1" ht="18.75">
      <c r="A12" s="30" t="s">
        <v>13</v>
      </c>
      <c r="B12" s="53">
        <v>-42280075</v>
      </c>
      <c r="C12" s="53">
        <v>-7163317</v>
      </c>
      <c r="D12" s="53">
        <v>-5559869</v>
      </c>
      <c r="E12" s="53">
        <v>-6428823</v>
      </c>
      <c r="F12" s="53">
        <v>-19432080</v>
      </c>
      <c r="G12" s="53">
        <v>-9071232</v>
      </c>
      <c r="H12" s="53">
        <v>-9071232</v>
      </c>
      <c r="I12" s="54">
        <v>-44454081</v>
      </c>
      <c r="J12" s="39">
        <v>-3383115</v>
      </c>
      <c r="K12" s="39">
        <v>-1474867</v>
      </c>
      <c r="L12" s="39">
        <f>'[1]بيان الدخل'!C11</f>
        <v>-2580978</v>
      </c>
      <c r="M12" s="39">
        <f>'[1]بيان الدخل'!D11</f>
        <v>-31344947</v>
      </c>
      <c r="N12" s="39">
        <v>-51352200</v>
      </c>
      <c r="O12" s="39">
        <v>-3891030</v>
      </c>
      <c r="P12" s="39">
        <v>-5945388</v>
      </c>
      <c r="Q12" s="39">
        <v>-6496158</v>
      </c>
      <c r="R12" s="39">
        <v>-1609520</v>
      </c>
      <c r="S12" s="39">
        <v>-597832</v>
      </c>
      <c r="T12" s="55" t="s">
        <v>14</v>
      </c>
      <c r="V12" s="6"/>
    </row>
    <row r="13" spans="1:22" s="47" customFormat="1">
      <c r="A13" s="42" t="s">
        <v>15</v>
      </c>
      <c r="B13" s="43">
        <f t="shared" ref="B13:S13" si="2">SUM(B11:B12)</f>
        <v>3971038656</v>
      </c>
      <c r="C13" s="44">
        <f t="shared" si="2"/>
        <v>1422542182</v>
      </c>
      <c r="D13" s="43">
        <f t="shared" si="2"/>
        <v>4676336974</v>
      </c>
      <c r="E13" s="43">
        <f t="shared" si="2"/>
        <v>1759130554</v>
      </c>
      <c r="F13" s="43">
        <f t="shared" si="2"/>
        <v>1391276712</v>
      </c>
      <c r="G13" s="43">
        <f t="shared" si="2"/>
        <v>274259144</v>
      </c>
      <c r="H13" s="43">
        <f t="shared" si="2"/>
        <v>238952363</v>
      </c>
      <c r="I13" s="45">
        <f t="shared" si="2"/>
        <v>159800093</v>
      </c>
      <c r="J13" s="43">
        <f t="shared" si="2"/>
        <v>282343265</v>
      </c>
      <c r="K13" s="43">
        <f t="shared" si="2"/>
        <v>424288997</v>
      </c>
      <c r="L13" s="43">
        <f t="shared" si="2"/>
        <v>283220556</v>
      </c>
      <c r="M13" s="43">
        <f t="shared" si="2"/>
        <v>280913084</v>
      </c>
      <c r="N13" s="43">
        <f t="shared" si="2"/>
        <v>201193201</v>
      </c>
      <c r="O13" s="43">
        <f t="shared" si="2"/>
        <v>234543027</v>
      </c>
      <c r="P13" s="43">
        <f t="shared" si="2"/>
        <v>212646467</v>
      </c>
      <c r="Q13" s="43">
        <f t="shared" si="2"/>
        <v>179763861</v>
      </c>
      <c r="R13" s="43">
        <f t="shared" si="2"/>
        <v>120601127</v>
      </c>
      <c r="S13" s="43">
        <f t="shared" si="2"/>
        <v>79273582</v>
      </c>
      <c r="T13" s="46" t="s">
        <v>16</v>
      </c>
      <c r="V13" s="6"/>
    </row>
    <row r="14" spans="1:22">
      <c r="A14" s="56"/>
      <c r="B14" s="57"/>
      <c r="C14" s="57"/>
      <c r="D14" s="58"/>
      <c r="E14" s="58"/>
      <c r="F14" s="58"/>
      <c r="G14" s="58"/>
      <c r="H14" s="58"/>
      <c r="I14" s="59"/>
      <c r="J14" s="58"/>
      <c r="K14" s="58"/>
      <c r="L14" s="34"/>
      <c r="M14" s="34"/>
      <c r="N14" s="60"/>
      <c r="O14" s="35"/>
      <c r="P14" s="35"/>
      <c r="Q14" s="35"/>
      <c r="R14" s="35"/>
      <c r="S14" s="35"/>
      <c r="T14" s="36"/>
      <c r="V14" s="6"/>
    </row>
    <row r="15" spans="1:22">
      <c r="A15" s="42" t="s">
        <v>17</v>
      </c>
      <c r="B15" s="43">
        <f t="shared" ref="B15:S15" si="3">SUM(B9,B13)</f>
        <v>17508868744</v>
      </c>
      <c r="C15" s="44">
        <f t="shared" si="3"/>
        <v>6183706810</v>
      </c>
      <c r="D15" s="43">
        <f t="shared" si="3"/>
        <v>8921624314</v>
      </c>
      <c r="E15" s="43">
        <f t="shared" si="3"/>
        <v>5617238544</v>
      </c>
      <c r="F15" s="43">
        <f t="shared" si="3"/>
        <v>4666776170</v>
      </c>
      <c r="G15" s="43">
        <f t="shared" si="3"/>
        <v>1954043081</v>
      </c>
      <c r="H15" s="43">
        <f t="shared" si="3"/>
        <v>1918736300</v>
      </c>
      <c r="I15" s="45">
        <f t="shared" si="3"/>
        <v>1533544029</v>
      </c>
      <c r="J15" s="43">
        <f t="shared" si="3"/>
        <v>1626668641</v>
      </c>
      <c r="K15" s="43">
        <f t="shared" si="3"/>
        <v>1703045562</v>
      </c>
      <c r="L15" s="43">
        <f t="shared" si="3"/>
        <v>876131711</v>
      </c>
      <c r="M15" s="43">
        <f t="shared" si="3"/>
        <v>685351723</v>
      </c>
      <c r="N15" s="43">
        <f t="shared" si="3"/>
        <v>1221931148</v>
      </c>
      <c r="O15" s="43">
        <f t="shared" si="3"/>
        <v>1101273813</v>
      </c>
      <c r="P15" s="43">
        <f t="shared" si="3"/>
        <v>961884509</v>
      </c>
      <c r="Q15" s="43">
        <f t="shared" si="3"/>
        <v>869892174</v>
      </c>
      <c r="R15" s="43">
        <f t="shared" si="3"/>
        <v>787727237</v>
      </c>
      <c r="S15" s="43">
        <f t="shared" si="3"/>
        <v>425889909</v>
      </c>
      <c r="T15" s="46" t="s">
        <v>18</v>
      </c>
      <c r="V15" s="6"/>
    </row>
    <row r="16" spans="1:22" ht="19.5" customHeight="1">
      <c r="A16" s="30"/>
      <c r="B16" s="48"/>
      <c r="C16" s="48"/>
      <c r="D16" s="49"/>
      <c r="E16" s="49"/>
      <c r="F16" s="49"/>
      <c r="G16" s="49"/>
      <c r="H16" s="49"/>
      <c r="I16" s="50"/>
      <c r="J16" s="49"/>
      <c r="K16" s="49"/>
      <c r="L16" s="34"/>
      <c r="M16" s="34"/>
      <c r="N16" s="29"/>
      <c r="O16" s="35"/>
      <c r="P16" s="35"/>
      <c r="Q16" s="35"/>
      <c r="R16" s="35"/>
      <c r="S16" s="35"/>
      <c r="T16" s="35"/>
      <c r="V16" s="6"/>
    </row>
    <row r="17" spans="1:22" ht="19.5" customHeight="1">
      <c r="A17" s="30" t="s">
        <v>19</v>
      </c>
      <c r="B17" s="48">
        <v>6384513056</v>
      </c>
      <c r="C17" s="48">
        <v>401436746</v>
      </c>
      <c r="D17" s="34">
        <v>424519465</v>
      </c>
      <c r="E17" s="34">
        <v>1068576390</v>
      </c>
      <c r="F17" s="34">
        <v>351265052</v>
      </c>
      <c r="G17" s="34">
        <v>22241758</v>
      </c>
      <c r="H17" s="34">
        <v>22241758</v>
      </c>
      <c r="I17" s="61">
        <v>15762356</v>
      </c>
      <c r="J17" s="34">
        <v>107476688</v>
      </c>
      <c r="K17" s="34">
        <v>272258914</v>
      </c>
      <c r="L17" s="34">
        <f>'[1]بيان الدخل'!C19</f>
        <v>78838753</v>
      </c>
      <c r="M17" s="34">
        <f>'[1]بيان الدخل'!D19</f>
        <v>125591872</v>
      </c>
      <c r="N17" s="35">
        <v>187259728</v>
      </c>
      <c r="O17" s="35">
        <v>47048938</v>
      </c>
      <c r="P17" s="35">
        <v>52324284</v>
      </c>
      <c r="Q17" s="35">
        <v>36035194</v>
      </c>
      <c r="R17" s="35">
        <v>27229203</v>
      </c>
      <c r="S17" s="35">
        <v>11069837</v>
      </c>
      <c r="T17" s="36" t="s">
        <v>20</v>
      </c>
      <c r="V17" s="6"/>
    </row>
    <row r="18" spans="1:22" ht="19.5" customHeight="1">
      <c r="A18" s="30" t="s">
        <v>21</v>
      </c>
      <c r="B18" s="48">
        <v>608646150636</v>
      </c>
      <c r="C18" s="48">
        <v>32069347153</v>
      </c>
      <c r="D18" s="34">
        <v>80072209866</v>
      </c>
      <c r="E18" s="34">
        <v>52275848557</v>
      </c>
      <c r="F18" s="34" t="s">
        <v>22</v>
      </c>
      <c r="G18" s="34" t="s">
        <v>22</v>
      </c>
      <c r="H18" s="34" t="s">
        <v>22</v>
      </c>
      <c r="I18" s="61">
        <v>-4982561310</v>
      </c>
      <c r="J18" s="34">
        <v>10536907355</v>
      </c>
      <c r="K18" s="34">
        <v>7938147422</v>
      </c>
      <c r="L18" s="34">
        <f>'[1]بيان الدخل'!C20</f>
        <v>3117858057</v>
      </c>
      <c r="M18" s="34">
        <f>'[1]بيان الدخل'!D20</f>
        <v>3785520590</v>
      </c>
      <c r="N18" s="35">
        <v>1339325548</v>
      </c>
      <c r="O18" s="35">
        <v>601314181</v>
      </c>
      <c r="P18" s="35">
        <v>41907591</v>
      </c>
      <c r="Q18" s="35">
        <v>-14945066</v>
      </c>
      <c r="R18" s="35">
        <v>-36295160</v>
      </c>
      <c r="S18" s="35">
        <v>-64050282</v>
      </c>
      <c r="T18" s="62" t="s">
        <v>23</v>
      </c>
      <c r="V18" s="6"/>
    </row>
    <row r="19" spans="1:22" ht="19.5" customHeight="1">
      <c r="A19" s="63" t="s">
        <v>24</v>
      </c>
      <c r="B19" s="64">
        <v>0</v>
      </c>
      <c r="C19" s="64">
        <v>0</v>
      </c>
      <c r="D19" s="35">
        <v>0</v>
      </c>
      <c r="E19" s="35" t="s">
        <v>22</v>
      </c>
      <c r="F19" s="34" t="s">
        <v>22</v>
      </c>
      <c r="G19" s="34" t="s">
        <v>22</v>
      </c>
      <c r="H19" s="34" t="s">
        <v>22</v>
      </c>
      <c r="I19" s="61" t="s">
        <v>22</v>
      </c>
      <c r="J19" s="34" t="s">
        <v>22</v>
      </c>
      <c r="K19" s="34" t="s">
        <v>22</v>
      </c>
      <c r="L19" s="34" t="s">
        <v>22</v>
      </c>
      <c r="M19" s="34" t="s">
        <v>22</v>
      </c>
      <c r="N19" s="35" t="s">
        <v>22</v>
      </c>
      <c r="O19" s="35" t="s">
        <v>22</v>
      </c>
      <c r="P19" s="35">
        <v>39763509</v>
      </c>
      <c r="Q19" s="35">
        <v>36138198</v>
      </c>
      <c r="R19" s="35" t="s">
        <v>22</v>
      </c>
      <c r="S19" s="35" t="s">
        <v>22</v>
      </c>
      <c r="T19" s="65" t="s">
        <v>25</v>
      </c>
      <c r="V19" s="6"/>
    </row>
    <row r="20" spans="1:22" ht="19.5" customHeight="1">
      <c r="A20" s="30" t="s">
        <v>26</v>
      </c>
      <c r="B20" s="48">
        <v>0</v>
      </c>
      <c r="C20" s="48">
        <v>0</v>
      </c>
      <c r="D20" s="35">
        <v>0</v>
      </c>
      <c r="E20" s="35" t="s">
        <v>22</v>
      </c>
      <c r="F20" s="34" t="s">
        <v>22</v>
      </c>
      <c r="G20" s="34" t="s">
        <v>22</v>
      </c>
      <c r="H20" s="34" t="s">
        <v>22</v>
      </c>
      <c r="I20" s="61" t="s">
        <v>22</v>
      </c>
      <c r="J20" s="34" t="s">
        <v>22</v>
      </c>
      <c r="K20" s="34" t="s">
        <v>22</v>
      </c>
      <c r="L20" s="34">
        <f>'[1]بيان الدخل'!C21</f>
        <v>11850507</v>
      </c>
      <c r="M20" s="34">
        <f>'[1]بيان الدخل'!D21</f>
        <v>-2784430</v>
      </c>
      <c r="N20" s="35">
        <v>1099042</v>
      </c>
      <c r="O20" s="35">
        <v>-40011946</v>
      </c>
      <c r="P20" s="35">
        <v>-26306163</v>
      </c>
      <c r="Q20" s="35" t="s">
        <v>22</v>
      </c>
      <c r="R20" s="35" t="s">
        <v>22</v>
      </c>
      <c r="S20" s="35" t="s">
        <v>22</v>
      </c>
      <c r="T20" s="66" t="s">
        <v>27</v>
      </c>
      <c r="V20" s="6"/>
    </row>
    <row r="21" spans="1:22" ht="19.5" customHeight="1">
      <c r="A21" s="30" t="s">
        <v>28</v>
      </c>
      <c r="B21" s="48">
        <v>34098001</v>
      </c>
      <c r="C21" s="48">
        <v>-1157373</v>
      </c>
      <c r="D21" s="39">
        <v>33018547</v>
      </c>
      <c r="E21" s="39">
        <v>16345420</v>
      </c>
      <c r="F21" s="39">
        <v>37120273</v>
      </c>
      <c r="G21" s="39">
        <v>9065716</v>
      </c>
      <c r="H21" s="39">
        <v>9065716</v>
      </c>
      <c r="I21" s="67">
        <v>19691193</v>
      </c>
      <c r="J21" s="39">
        <v>554978</v>
      </c>
      <c r="K21" s="39">
        <v>2433103</v>
      </c>
      <c r="L21" s="39" t="str">
        <f>'[1]بيان الدخل'!C22</f>
        <v>-</v>
      </c>
      <c r="M21" s="39">
        <f>'[1]بيان الدخل'!D22</f>
        <v>87431088</v>
      </c>
      <c r="N21" s="39">
        <v>40152590</v>
      </c>
      <c r="O21" s="39">
        <v>28012280</v>
      </c>
      <c r="P21" s="39" t="s">
        <v>22</v>
      </c>
      <c r="Q21" s="39" t="s">
        <v>22</v>
      </c>
      <c r="R21" s="39" t="s">
        <v>22</v>
      </c>
      <c r="S21" s="39">
        <v>180044</v>
      </c>
      <c r="T21" s="68" t="s">
        <v>29</v>
      </c>
      <c r="V21" s="6"/>
    </row>
    <row r="22" spans="1:22" s="47" customFormat="1">
      <c r="A22" s="42" t="s">
        <v>30</v>
      </c>
      <c r="B22" s="43">
        <f t="shared" ref="B22:E22" si="4">SUM(B15:B21)</f>
        <v>632573630437</v>
      </c>
      <c r="C22" s="44">
        <f t="shared" si="4"/>
        <v>38653333336</v>
      </c>
      <c r="D22" s="43">
        <f t="shared" si="4"/>
        <v>89451372192</v>
      </c>
      <c r="E22" s="43">
        <f t="shared" si="4"/>
        <v>58978008911</v>
      </c>
      <c r="F22" s="43">
        <f>SUM(F15:F21)</f>
        <v>5055161495</v>
      </c>
      <c r="G22" s="43">
        <f t="shared" ref="G22:S22" si="5">SUM(G15:G21)</f>
        <v>1985350555</v>
      </c>
      <c r="H22" s="43">
        <f t="shared" si="5"/>
        <v>1950043774</v>
      </c>
      <c r="I22" s="45">
        <f t="shared" si="5"/>
        <v>-3413563732</v>
      </c>
      <c r="J22" s="43">
        <f t="shared" si="5"/>
        <v>12271607662</v>
      </c>
      <c r="K22" s="43">
        <f t="shared" si="5"/>
        <v>9915885001</v>
      </c>
      <c r="L22" s="43">
        <f t="shared" si="5"/>
        <v>4084679028</v>
      </c>
      <c r="M22" s="43">
        <f t="shared" si="5"/>
        <v>4681110843</v>
      </c>
      <c r="N22" s="43">
        <f t="shared" si="5"/>
        <v>2789768056</v>
      </c>
      <c r="O22" s="43">
        <f t="shared" si="5"/>
        <v>1737637266</v>
      </c>
      <c r="P22" s="43">
        <f t="shared" si="5"/>
        <v>1069573730</v>
      </c>
      <c r="Q22" s="43">
        <f t="shared" si="5"/>
        <v>927120500</v>
      </c>
      <c r="R22" s="43">
        <f t="shared" si="5"/>
        <v>778661280</v>
      </c>
      <c r="S22" s="43">
        <f t="shared" si="5"/>
        <v>373089508</v>
      </c>
      <c r="T22" s="46" t="s">
        <v>31</v>
      </c>
      <c r="V22" s="6"/>
    </row>
    <row r="23" spans="1:22">
      <c r="A23" s="30"/>
      <c r="B23" s="48"/>
      <c r="C23" s="48"/>
      <c r="D23" s="49"/>
      <c r="E23" s="49"/>
      <c r="F23" s="49"/>
      <c r="G23" s="49"/>
      <c r="H23" s="49"/>
      <c r="I23" s="50"/>
      <c r="J23" s="49"/>
      <c r="K23" s="49"/>
      <c r="L23" s="34"/>
      <c r="M23" s="34"/>
      <c r="N23" s="69"/>
      <c r="O23" s="69"/>
      <c r="P23" s="69"/>
      <c r="Q23" s="69"/>
      <c r="R23" s="69"/>
      <c r="S23" s="69"/>
      <c r="T23" s="69"/>
      <c r="V23" s="6"/>
    </row>
    <row r="24" spans="1:22">
      <c r="A24" s="30" t="s">
        <v>32</v>
      </c>
      <c r="B24" s="48">
        <v>-13295310560</v>
      </c>
      <c r="C24" s="48">
        <v>-6345369987</v>
      </c>
      <c r="D24" s="35">
        <v>-4974060648</v>
      </c>
      <c r="E24" s="35">
        <v>-2566905617</v>
      </c>
      <c r="F24" s="35">
        <v>-1546995996</v>
      </c>
      <c r="G24" s="35">
        <v>-1203188752</v>
      </c>
      <c r="H24" s="35">
        <v>-1203188752</v>
      </c>
      <c r="I24" s="70">
        <v>-1308237567</v>
      </c>
      <c r="J24" s="35">
        <v>-1014318442</v>
      </c>
      <c r="K24" s="35">
        <v>-634821202</v>
      </c>
      <c r="L24" s="35">
        <f>'[1]بيان الدخل'!C28</f>
        <v>-433577124</v>
      </c>
      <c r="M24" s="35">
        <f>'[1]بيان الدخل'!D28</f>
        <v>-470246435</v>
      </c>
      <c r="N24" s="35">
        <v>-411956866</v>
      </c>
      <c r="O24" s="35">
        <v>-357594124</v>
      </c>
      <c r="P24" s="35">
        <v>-342700195</v>
      </c>
      <c r="Q24" s="35">
        <v>-291692150</v>
      </c>
      <c r="R24" s="35">
        <v>-223434366</v>
      </c>
      <c r="S24" s="35">
        <v>-132625207</v>
      </c>
      <c r="T24" s="36" t="s">
        <v>33</v>
      </c>
      <c r="V24" s="6"/>
    </row>
    <row r="25" spans="1:22">
      <c r="A25" s="30" t="s">
        <v>34</v>
      </c>
      <c r="B25" s="48">
        <v>-1889649807</v>
      </c>
      <c r="C25" s="48">
        <v>-1088041546</v>
      </c>
      <c r="D25" s="35">
        <v>-690429096</v>
      </c>
      <c r="E25" s="35">
        <v>-317190105</v>
      </c>
      <c r="F25" s="35">
        <v>-242243467</v>
      </c>
      <c r="G25" s="35">
        <v>-101773559</v>
      </c>
      <c r="H25" s="35">
        <v>-101773559</v>
      </c>
      <c r="I25" s="70">
        <v>-85377568</v>
      </c>
      <c r="J25" s="35">
        <v>-68399225</v>
      </c>
      <c r="K25" s="35">
        <v>-57071560</v>
      </c>
      <c r="L25" s="35">
        <f>'[1]بيان الدخل'!C29-5</f>
        <v>-67030858</v>
      </c>
      <c r="M25" s="35">
        <f>'[1]بيان الدخل'!D29</f>
        <v>-110978184</v>
      </c>
      <c r="N25" s="35">
        <v>-129934558</v>
      </c>
      <c r="O25" s="35">
        <v>-135066316</v>
      </c>
      <c r="P25" s="35">
        <v>-127550594</v>
      </c>
      <c r="Q25" s="35">
        <v>-109585868</v>
      </c>
      <c r="R25" s="35">
        <v>-60977685</v>
      </c>
      <c r="S25" s="35">
        <v>-41923974</v>
      </c>
      <c r="T25" s="36" t="s">
        <v>35</v>
      </c>
      <c r="V25" s="6"/>
    </row>
    <row r="26" spans="1:22">
      <c r="A26" s="30" t="s">
        <v>36</v>
      </c>
      <c r="B26" s="48">
        <v>-49041031</v>
      </c>
      <c r="C26" s="48">
        <v>-38199085</v>
      </c>
      <c r="D26" s="35">
        <v>-21347533</v>
      </c>
      <c r="E26" s="35">
        <v>-8599663</v>
      </c>
      <c r="F26" s="35">
        <v>-1176154</v>
      </c>
      <c r="G26" s="35">
        <v>-1813657</v>
      </c>
      <c r="H26" s="35">
        <v>-1813657</v>
      </c>
      <c r="I26" s="70">
        <v>-1783235</v>
      </c>
      <c r="J26" s="35">
        <v>-2705948</v>
      </c>
      <c r="K26" s="35">
        <v>-3340316</v>
      </c>
      <c r="L26" s="35">
        <f>'[1]بيان الدخل'!C30</f>
        <v>-2747228</v>
      </c>
      <c r="M26" s="35">
        <f>'[1]بيان الدخل'!D30</f>
        <v>-2096968</v>
      </c>
      <c r="N26" s="35">
        <v>-3139089</v>
      </c>
      <c r="O26" s="35">
        <v>-3270528</v>
      </c>
      <c r="P26" s="35">
        <v>-3023397</v>
      </c>
      <c r="Q26" s="35">
        <v>-2851443</v>
      </c>
      <c r="R26" s="35">
        <v>-2657082</v>
      </c>
      <c r="S26" s="35">
        <v>-1442060</v>
      </c>
      <c r="T26" s="36" t="s">
        <v>37</v>
      </c>
      <c r="V26" s="6"/>
    </row>
    <row r="27" spans="1:22">
      <c r="A27" s="30" t="s">
        <v>38</v>
      </c>
      <c r="B27" s="48">
        <v>-11357998874</v>
      </c>
      <c r="C27" s="48">
        <v>-1674283626</v>
      </c>
      <c r="D27" s="35">
        <v>-4451071862</v>
      </c>
      <c r="E27" s="35">
        <v>-7862172295</v>
      </c>
      <c r="F27" s="35">
        <v>-1198642239</v>
      </c>
      <c r="G27" s="35">
        <v>-895880934</v>
      </c>
      <c r="H27" s="35">
        <v>1108855046</v>
      </c>
      <c r="I27" s="70">
        <v>286650212</v>
      </c>
      <c r="J27" s="35">
        <v>768961182</v>
      </c>
      <c r="K27" s="35">
        <v>983045729</v>
      </c>
      <c r="L27" s="35">
        <f>'[1]بيان الدخل'!C31</f>
        <v>-1677428812</v>
      </c>
      <c r="M27" s="35">
        <f>'[1]بيان الدخل'!D31</f>
        <v>-4005930446</v>
      </c>
      <c r="N27" s="35">
        <v>-2500616790</v>
      </c>
      <c r="O27" s="35">
        <v>-817242860</v>
      </c>
      <c r="P27" s="35">
        <v>-24091574</v>
      </c>
      <c r="Q27" s="35">
        <v>-60466023</v>
      </c>
      <c r="R27" s="35">
        <v>-36599803</v>
      </c>
      <c r="S27" s="35">
        <v>-19500000</v>
      </c>
      <c r="T27" s="36" t="s">
        <v>39</v>
      </c>
      <c r="V27" s="6"/>
    </row>
    <row r="28" spans="1:22">
      <c r="A28" s="30" t="s">
        <v>40</v>
      </c>
      <c r="B28" s="48">
        <v>-287200000</v>
      </c>
      <c r="C28" s="48">
        <v>-65000000</v>
      </c>
      <c r="D28" s="35">
        <v>-56000000</v>
      </c>
      <c r="E28" s="35">
        <v>-4521128</v>
      </c>
      <c r="F28" s="35">
        <v>-49834557</v>
      </c>
      <c r="G28" s="35">
        <v>3800000</v>
      </c>
      <c r="H28" s="35">
        <v>3800000</v>
      </c>
      <c r="I28" s="70">
        <v>6868183997</v>
      </c>
      <c r="J28" s="35">
        <v>-4007493549</v>
      </c>
      <c r="K28" s="35">
        <v>-3050231925</v>
      </c>
      <c r="L28" s="35">
        <f>'[1]بيان الدخل'!C32</f>
        <v>-5169647</v>
      </c>
      <c r="M28" s="35">
        <f>'[1]بيان الدخل'!D32</f>
        <v>-122062832</v>
      </c>
      <c r="N28" s="35">
        <v>-164630643</v>
      </c>
      <c r="O28" s="35">
        <v>-326669</v>
      </c>
      <c r="P28" s="35">
        <v>-400207</v>
      </c>
      <c r="Q28" s="35">
        <v>1184658</v>
      </c>
      <c r="R28" s="35">
        <v>-2479139</v>
      </c>
      <c r="S28" s="35" t="s">
        <v>22</v>
      </c>
      <c r="T28" s="36" t="s">
        <v>41</v>
      </c>
      <c r="V28" s="6"/>
    </row>
    <row r="29" spans="1:22" s="41" customFormat="1" ht="18.75">
      <c r="A29" s="30" t="s">
        <v>42</v>
      </c>
      <c r="B29" s="48">
        <v>-7709698145</v>
      </c>
      <c r="C29" s="48">
        <v>-4295629472</v>
      </c>
      <c r="D29" s="39">
        <v>-2643347893</v>
      </c>
      <c r="E29" s="39">
        <v>-1092472997</v>
      </c>
      <c r="F29" s="39">
        <v>-622861689</v>
      </c>
      <c r="G29" s="39">
        <v>-701763883</v>
      </c>
      <c r="H29" s="39">
        <v>-701763883</v>
      </c>
      <c r="I29" s="67">
        <v>-852142429</v>
      </c>
      <c r="J29" s="39">
        <v>-730563053</v>
      </c>
      <c r="K29" s="39">
        <v>-483983761</v>
      </c>
      <c r="L29" s="39">
        <f>'[1]بيان الدخل'!C33+5</f>
        <v>-379589316</v>
      </c>
      <c r="M29" s="39">
        <f>'[1]بيان الدخل'!D33</f>
        <v>-417488683</v>
      </c>
      <c r="N29" s="39">
        <v>-250565504</v>
      </c>
      <c r="O29" s="39">
        <v>-208301764</v>
      </c>
      <c r="P29" s="39">
        <v>-248800160</v>
      </c>
      <c r="Q29" s="39">
        <v>-199731656</v>
      </c>
      <c r="R29" s="39">
        <v>-162371944</v>
      </c>
      <c r="S29" s="39">
        <v>-128094595</v>
      </c>
      <c r="T29" s="36" t="s">
        <v>43</v>
      </c>
      <c r="V29" s="6"/>
    </row>
    <row r="30" spans="1:22" s="47" customFormat="1">
      <c r="A30" s="42" t="s">
        <v>44</v>
      </c>
      <c r="B30" s="43">
        <f>SUM(B24:B29)</f>
        <v>-34588898417</v>
      </c>
      <c r="C30" s="44">
        <f t="shared" ref="C30:S30" si="6">SUM(C24:C29)</f>
        <v>-13506523716</v>
      </c>
      <c r="D30" s="43">
        <f t="shared" si="6"/>
        <v>-12836257032</v>
      </c>
      <c r="E30" s="43">
        <f t="shared" si="6"/>
        <v>-11851861805</v>
      </c>
      <c r="F30" s="43">
        <f t="shared" si="6"/>
        <v>-3661754102</v>
      </c>
      <c r="G30" s="43">
        <f t="shared" si="6"/>
        <v>-2900620785</v>
      </c>
      <c r="H30" s="43">
        <f t="shared" si="6"/>
        <v>-895884805</v>
      </c>
      <c r="I30" s="45">
        <f t="shared" si="6"/>
        <v>4907293410</v>
      </c>
      <c r="J30" s="43">
        <f t="shared" si="6"/>
        <v>-5054519035</v>
      </c>
      <c r="K30" s="43">
        <f t="shared" si="6"/>
        <v>-3246403035</v>
      </c>
      <c r="L30" s="43">
        <f t="shared" si="6"/>
        <v>-2565542985</v>
      </c>
      <c r="M30" s="43">
        <f t="shared" si="6"/>
        <v>-5128803548</v>
      </c>
      <c r="N30" s="43">
        <f t="shared" si="6"/>
        <v>-3460843450</v>
      </c>
      <c r="O30" s="43">
        <f t="shared" si="6"/>
        <v>-1521802261</v>
      </c>
      <c r="P30" s="43">
        <f t="shared" si="6"/>
        <v>-746566127</v>
      </c>
      <c r="Q30" s="43">
        <f t="shared" si="6"/>
        <v>-663142482</v>
      </c>
      <c r="R30" s="43">
        <f t="shared" si="6"/>
        <v>-488520019</v>
      </c>
      <c r="S30" s="43">
        <f t="shared" si="6"/>
        <v>-323585836</v>
      </c>
      <c r="T30" s="46" t="s">
        <v>45</v>
      </c>
      <c r="V30" s="6"/>
    </row>
    <row r="31" spans="1:22">
      <c r="A31" s="56"/>
      <c r="B31" s="57"/>
      <c r="C31" s="57"/>
      <c r="D31" s="58"/>
      <c r="E31" s="58"/>
      <c r="F31" s="58"/>
      <c r="G31" s="58"/>
      <c r="H31" s="58"/>
      <c r="I31" s="59"/>
      <c r="J31" s="58"/>
      <c r="K31" s="58"/>
      <c r="L31" s="34"/>
      <c r="M31" s="34"/>
      <c r="N31" s="60"/>
      <c r="O31" s="35"/>
      <c r="P31" s="35"/>
      <c r="Q31" s="35"/>
      <c r="R31" s="35"/>
      <c r="S31" s="35"/>
      <c r="T31" s="35"/>
      <c r="V31" s="6"/>
    </row>
    <row r="32" spans="1:22" s="47" customFormat="1">
      <c r="A32" s="42" t="s">
        <v>46</v>
      </c>
      <c r="B32" s="43">
        <f t="shared" ref="B32:S32" si="7">B30+B22</f>
        <v>597984732020</v>
      </c>
      <c r="C32" s="44">
        <f t="shared" si="7"/>
        <v>25146809620</v>
      </c>
      <c r="D32" s="43">
        <f t="shared" si="7"/>
        <v>76615115160</v>
      </c>
      <c r="E32" s="43">
        <f t="shared" si="7"/>
        <v>47126147106</v>
      </c>
      <c r="F32" s="43">
        <f t="shared" si="7"/>
        <v>1393407393</v>
      </c>
      <c r="G32" s="43">
        <f t="shared" si="7"/>
        <v>-915270230</v>
      </c>
      <c r="H32" s="43">
        <f t="shared" si="7"/>
        <v>1054158969</v>
      </c>
      <c r="I32" s="45">
        <f t="shared" si="7"/>
        <v>1493729678</v>
      </c>
      <c r="J32" s="43">
        <f t="shared" si="7"/>
        <v>7217088627</v>
      </c>
      <c r="K32" s="43">
        <f t="shared" si="7"/>
        <v>6669481966</v>
      </c>
      <c r="L32" s="43">
        <f t="shared" si="7"/>
        <v>1519136043</v>
      </c>
      <c r="M32" s="43">
        <f t="shared" si="7"/>
        <v>-447692705</v>
      </c>
      <c r="N32" s="43">
        <f t="shared" si="7"/>
        <v>-671075394</v>
      </c>
      <c r="O32" s="43">
        <f t="shared" si="7"/>
        <v>215835005</v>
      </c>
      <c r="P32" s="43">
        <f t="shared" si="7"/>
        <v>323007603</v>
      </c>
      <c r="Q32" s="43">
        <f t="shared" si="7"/>
        <v>263978018</v>
      </c>
      <c r="R32" s="43">
        <f t="shared" si="7"/>
        <v>290141261</v>
      </c>
      <c r="S32" s="43">
        <f t="shared" si="7"/>
        <v>49503672</v>
      </c>
      <c r="T32" s="46" t="s">
        <v>47</v>
      </c>
      <c r="V32" s="6"/>
    </row>
    <row r="33" spans="1:22" ht="18.75">
      <c r="A33" s="71"/>
      <c r="B33" s="72"/>
      <c r="C33" s="72"/>
      <c r="D33" s="73"/>
      <c r="E33" s="73"/>
      <c r="F33" s="73"/>
      <c r="G33" s="73"/>
      <c r="H33" s="73"/>
      <c r="I33" s="74"/>
      <c r="J33" s="74"/>
      <c r="L33" s="39"/>
      <c r="M33" s="39"/>
      <c r="N33" s="60"/>
      <c r="O33" s="60"/>
      <c r="P33" s="60"/>
      <c r="Q33" s="60"/>
      <c r="R33" s="60"/>
      <c r="S33" s="60"/>
      <c r="T33" s="60"/>
      <c r="V33" s="6"/>
    </row>
    <row r="34" spans="1:22" ht="18.75">
      <c r="A34" s="30" t="s">
        <v>48</v>
      </c>
      <c r="B34" s="39">
        <v>742902087</v>
      </c>
      <c r="C34" s="39">
        <v>72419105</v>
      </c>
      <c r="D34" s="39">
        <v>121776712</v>
      </c>
      <c r="E34" s="39">
        <v>62064209</v>
      </c>
      <c r="F34" s="39">
        <v>11216885</v>
      </c>
      <c r="G34" s="39">
        <v>12476132</v>
      </c>
      <c r="H34" s="39">
        <v>12476132</v>
      </c>
      <c r="I34" s="67">
        <v>16295760</v>
      </c>
      <c r="J34" s="39">
        <v>28757508</v>
      </c>
      <c r="K34" s="39">
        <v>24101933</v>
      </c>
      <c r="L34" s="39">
        <f>'[1]بيان الدخل'!C40</f>
        <v>25960584</v>
      </c>
      <c r="M34" s="39">
        <f>'[1]بيان الدخل'!D40</f>
        <v>25511491</v>
      </c>
      <c r="N34" s="39">
        <v>21215455</v>
      </c>
      <c r="O34" s="39" t="s">
        <v>22</v>
      </c>
      <c r="P34" s="39" t="s">
        <v>22</v>
      </c>
      <c r="Q34" s="39" t="s">
        <v>22</v>
      </c>
      <c r="R34" s="39" t="s">
        <v>22</v>
      </c>
      <c r="S34" s="39" t="s">
        <v>22</v>
      </c>
      <c r="T34" s="36" t="s">
        <v>49</v>
      </c>
      <c r="V34" s="6"/>
    </row>
    <row r="35" spans="1:22">
      <c r="A35" s="42" t="s">
        <v>50</v>
      </c>
      <c r="B35" s="43">
        <f t="shared" ref="B35:S35" si="8">SUM(B32:B34)</f>
        <v>598727634107</v>
      </c>
      <c r="C35" s="44">
        <f t="shared" si="8"/>
        <v>25219228725</v>
      </c>
      <c r="D35" s="43">
        <f t="shared" si="8"/>
        <v>76736891872</v>
      </c>
      <c r="E35" s="43">
        <f t="shared" si="8"/>
        <v>47188211315</v>
      </c>
      <c r="F35" s="43">
        <f t="shared" si="8"/>
        <v>1404624278</v>
      </c>
      <c r="G35" s="43">
        <f t="shared" si="8"/>
        <v>-902794098</v>
      </c>
      <c r="H35" s="43">
        <f t="shared" si="8"/>
        <v>1066635101</v>
      </c>
      <c r="I35" s="45">
        <f t="shared" si="8"/>
        <v>1510025438</v>
      </c>
      <c r="J35" s="43">
        <f t="shared" si="8"/>
        <v>7245846135</v>
      </c>
      <c r="K35" s="43">
        <f t="shared" si="8"/>
        <v>6693583899</v>
      </c>
      <c r="L35" s="43">
        <f t="shared" si="8"/>
        <v>1545096627</v>
      </c>
      <c r="M35" s="43">
        <f t="shared" si="8"/>
        <v>-422181214</v>
      </c>
      <c r="N35" s="43">
        <f t="shared" si="8"/>
        <v>-649859939</v>
      </c>
      <c r="O35" s="43">
        <f t="shared" si="8"/>
        <v>215835005</v>
      </c>
      <c r="P35" s="43">
        <f t="shared" si="8"/>
        <v>323007603</v>
      </c>
      <c r="Q35" s="43">
        <f t="shared" si="8"/>
        <v>263978018</v>
      </c>
      <c r="R35" s="43">
        <f t="shared" si="8"/>
        <v>290141261</v>
      </c>
      <c r="S35" s="43">
        <f t="shared" si="8"/>
        <v>49503672</v>
      </c>
      <c r="T35" s="46" t="s">
        <v>51</v>
      </c>
      <c r="V35" s="6"/>
    </row>
    <row r="36" spans="1:22">
      <c r="A36" s="76"/>
      <c r="B36" s="31"/>
      <c r="C36" s="31"/>
      <c r="D36" s="77"/>
      <c r="E36" s="77"/>
      <c r="F36" s="77"/>
      <c r="G36" s="77"/>
      <c r="H36" s="77"/>
      <c r="I36" s="78"/>
      <c r="J36" s="78"/>
      <c r="L36" s="34"/>
      <c r="M36" s="34"/>
      <c r="N36" s="60"/>
      <c r="O36" s="60"/>
      <c r="P36" s="60"/>
      <c r="Q36" s="60"/>
      <c r="R36" s="60"/>
      <c r="S36" s="60"/>
      <c r="T36" s="60"/>
      <c r="V36" s="6"/>
    </row>
    <row r="37" spans="1:22">
      <c r="A37" s="79" t="s">
        <v>52</v>
      </c>
      <c r="B37" s="80">
        <v>0</v>
      </c>
      <c r="C37" s="80">
        <v>0</v>
      </c>
      <c r="D37" s="35">
        <v>55525728</v>
      </c>
      <c r="E37" s="35" t="s">
        <v>22</v>
      </c>
      <c r="F37" s="77">
        <v>-249906020</v>
      </c>
      <c r="G37" s="77">
        <v>168493433</v>
      </c>
      <c r="H37" s="77">
        <v>168493433</v>
      </c>
      <c r="I37" s="35" t="s">
        <v>22</v>
      </c>
      <c r="J37" s="35" t="s">
        <v>22</v>
      </c>
      <c r="K37" s="35" t="s">
        <v>22</v>
      </c>
      <c r="L37" s="35" t="s">
        <v>22</v>
      </c>
      <c r="M37" s="35" t="s">
        <v>22</v>
      </c>
      <c r="N37" s="35" t="s">
        <v>22</v>
      </c>
      <c r="O37" s="35" t="s">
        <v>22</v>
      </c>
      <c r="P37" s="35" t="s">
        <v>22</v>
      </c>
      <c r="Q37" s="35" t="s">
        <v>22</v>
      </c>
      <c r="R37" s="35" t="s">
        <v>22</v>
      </c>
      <c r="S37" s="35" t="s">
        <v>22</v>
      </c>
      <c r="T37" s="36" t="s">
        <v>53</v>
      </c>
      <c r="V37" s="6"/>
    </row>
    <row r="38" spans="1:22" ht="18.75">
      <c r="A38" s="79" t="s">
        <v>54</v>
      </c>
      <c r="B38" s="80">
        <v>0</v>
      </c>
      <c r="C38" s="80">
        <v>0</v>
      </c>
      <c r="D38" s="39">
        <v>-103554603</v>
      </c>
      <c r="E38" s="39">
        <v>-154567440</v>
      </c>
      <c r="F38" s="39">
        <v>-92776700</v>
      </c>
      <c r="G38" s="39">
        <v>0</v>
      </c>
      <c r="H38" s="39">
        <v>0</v>
      </c>
      <c r="I38" s="67">
        <v>-545460411</v>
      </c>
      <c r="J38" s="39">
        <v>-336598284</v>
      </c>
      <c r="K38" s="39">
        <v>-164761105</v>
      </c>
      <c r="L38" s="39">
        <f>'[1]بيان الدخل'!C44</f>
        <v>-444778629</v>
      </c>
      <c r="M38" s="39">
        <f>'[1]بيان الدخل'!D44</f>
        <v>874784279</v>
      </c>
      <c r="N38" s="39">
        <v>492547969</v>
      </c>
      <c r="O38" s="39">
        <v>-46542565</v>
      </c>
      <c r="P38" s="39">
        <v>-91884221</v>
      </c>
      <c r="Q38" s="39">
        <v>-87170000</v>
      </c>
      <c r="R38" s="39">
        <v>-93538705</v>
      </c>
      <c r="S38" s="39">
        <v>-23059446</v>
      </c>
      <c r="T38" s="36" t="s">
        <v>55</v>
      </c>
      <c r="V38" s="6"/>
    </row>
    <row r="39" spans="1:22">
      <c r="A39" s="42" t="s">
        <v>56</v>
      </c>
      <c r="B39" s="43">
        <f>B35+B38</f>
        <v>598727634107</v>
      </c>
      <c r="C39" s="43">
        <f>SUM(C35:C38)</f>
        <v>25219228725</v>
      </c>
      <c r="D39" s="43">
        <f>SUM(D35:D38)</f>
        <v>76688862997</v>
      </c>
      <c r="E39" s="43">
        <f>E35+E38</f>
        <v>47033643875</v>
      </c>
      <c r="F39" s="43">
        <f>F35+F37+F38</f>
        <v>1061941558</v>
      </c>
      <c r="G39" s="43">
        <f>G35+G37+G38</f>
        <v>-734300665</v>
      </c>
      <c r="H39" s="43">
        <f t="shared" ref="H39:K39" si="9">H35+H38</f>
        <v>1066635101</v>
      </c>
      <c r="I39" s="45">
        <f t="shared" si="9"/>
        <v>964565027</v>
      </c>
      <c r="J39" s="43">
        <f t="shared" si="9"/>
        <v>6909247851</v>
      </c>
      <c r="K39" s="43">
        <f t="shared" si="9"/>
        <v>6528822794</v>
      </c>
      <c r="L39" s="43">
        <v>1100317998</v>
      </c>
      <c r="M39" s="43">
        <f t="shared" ref="M39" si="10">SUM(M35:M38)</f>
        <v>452603065</v>
      </c>
      <c r="N39" s="43">
        <f t="shared" ref="N39:S39" si="11">SUM(N35:N38)</f>
        <v>-157311970</v>
      </c>
      <c r="O39" s="43">
        <f t="shared" si="11"/>
        <v>169292440</v>
      </c>
      <c r="P39" s="43">
        <f t="shared" si="11"/>
        <v>231123382</v>
      </c>
      <c r="Q39" s="43">
        <f t="shared" si="11"/>
        <v>176808018</v>
      </c>
      <c r="R39" s="43">
        <f t="shared" si="11"/>
        <v>196602556</v>
      </c>
      <c r="S39" s="43">
        <f t="shared" si="11"/>
        <v>26444226</v>
      </c>
      <c r="T39" s="46" t="s">
        <v>57</v>
      </c>
      <c r="V39" s="6"/>
    </row>
    <row r="40" spans="1:22">
      <c r="B40" s="2"/>
      <c r="D40" s="81"/>
      <c r="E40" s="81"/>
      <c r="F40" s="81"/>
      <c r="G40" s="81"/>
      <c r="H40" s="81"/>
      <c r="L40" s="34"/>
      <c r="M40" s="34"/>
      <c r="O40" s="35"/>
      <c r="P40" s="35"/>
      <c r="Q40" s="35"/>
      <c r="R40" s="35"/>
      <c r="S40" s="35"/>
      <c r="T40" s="35"/>
      <c r="V40" s="6"/>
    </row>
    <row r="41" spans="1:22">
      <c r="A41" s="82" t="s">
        <v>58</v>
      </c>
      <c r="B41" s="83">
        <v>9783.1299999999992</v>
      </c>
      <c r="C41" s="83">
        <f>C39/'[2]نسب مالية'!C31</f>
        <v>412.0789007352941</v>
      </c>
      <c r="D41" s="83">
        <f>D39/'[2]نسب مالية'!D31</f>
        <v>1253.0859966830064</v>
      </c>
      <c r="E41" s="83">
        <f>E39/'[2]نسب مالية'!E31</f>
        <v>768.52359272875822</v>
      </c>
      <c r="F41" s="83">
        <f>F39/'[2]نسب مالية'!F31</f>
        <v>17.351986241830065</v>
      </c>
      <c r="G41" s="83">
        <f>G39/'[2]نسب مالية'!G31</f>
        <v>-11.998376879084967</v>
      </c>
      <c r="H41" s="83">
        <f>H39/'[2]نسب مالية'!H31</f>
        <v>17.428678120915034</v>
      </c>
      <c r="I41" s="84">
        <f>I39/'[2]نسب مالية'!I31</f>
        <v>15.760866454248365</v>
      </c>
      <c r="J41" s="85">
        <v>112.9</v>
      </c>
      <c r="K41" s="85">
        <v>106.68</v>
      </c>
      <c r="L41" s="85">
        <f>'[1]بيان الدخل'!C50</f>
        <v>17.98</v>
      </c>
      <c r="M41" s="85">
        <f>'[1]بيان الدخل'!D50</f>
        <v>7.4</v>
      </c>
      <c r="N41" s="85">
        <f>N39/'[3]نسب مالية'!B31</f>
        <v>-2.5704570261437909</v>
      </c>
      <c r="O41" s="85">
        <f>O39/'[3]نسب مالية'!C31</f>
        <v>2.7662163398692812</v>
      </c>
      <c r="P41" s="85">
        <f>P39/'[3]نسب مالية'!D31</f>
        <v>5.77808455</v>
      </c>
      <c r="Q41" s="85">
        <f>Q39/'[3]نسب مالية'!E31</f>
        <v>8.8404009000000006</v>
      </c>
      <c r="R41" s="85">
        <f>R39/'[3]نسب مالية'!F31</f>
        <v>9.8301277999999996</v>
      </c>
      <c r="S41" s="85">
        <f>S39/'[3]نسب مالية'!G31</f>
        <v>1.3222113</v>
      </c>
      <c r="T41" s="46" t="s">
        <v>59</v>
      </c>
      <c r="V41" s="6"/>
    </row>
    <row r="42" spans="1:22">
      <c r="A42" s="86"/>
      <c r="B42" s="86"/>
      <c r="C42" s="87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6"/>
      <c r="O42" s="6"/>
      <c r="P42" s="88"/>
      <c r="Q42" s="6"/>
      <c r="R42" s="6"/>
      <c r="S42" s="6"/>
      <c r="T42" s="6"/>
      <c r="V42" s="6"/>
    </row>
    <row r="43" spans="1:22">
      <c r="A43" s="86"/>
      <c r="B43" s="86"/>
      <c r="C43" s="87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6"/>
      <c r="O43" s="6"/>
      <c r="P43" s="88"/>
      <c r="Q43" s="6"/>
      <c r="R43" s="6"/>
      <c r="S43" s="6"/>
      <c r="T43" s="6"/>
      <c r="V43" s="6"/>
    </row>
    <row r="44" spans="1:22">
      <c r="A44" s="86"/>
      <c r="B44" s="86"/>
      <c r="C44" s="87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6"/>
      <c r="O44" s="6"/>
      <c r="P44" s="88"/>
      <c r="Q44" s="6"/>
      <c r="R44" s="6"/>
      <c r="S44" s="6"/>
      <c r="T44" s="6"/>
      <c r="V44" s="6"/>
    </row>
    <row r="45" spans="1:22">
      <c r="A45" s="86"/>
      <c r="B45" s="86"/>
      <c r="C45" s="87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6"/>
      <c r="O45" s="6"/>
      <c r="P45" s="88"/>
      <c r="Q45" s="6"/>
      <c r="R45" s="6"/>
      <c r="S45" s="6"/>
      <c r="T45" s="6"/>
      <c r="V45" s="6"/>
    </row>
    <row r="46" spans="1:22">
      <c r="A46" s="86"/>
      <c r="B46" s="86"/>
      <c r="C46" s="87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6"/>
      <c r="O46" s="6"/>
      <c r="P46" s="88"/>
      <c r="Q46" s="6"/>
      <c r="R46" s="6"/>
      <c r="S46" s="6"/>
      <c r="T46" s="6"/>
      <c r="V46" s="86"/>
    </row>
    <row r="47" spans="1:22">
      <c r="A47" s="86"/>
      <c r="B47" s="86"/>
      <c r="C47" s="87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6"/>
      <c r="O47" s="6"/>
      <c r="P47" s="88"/>
      <c r="Q47" s="6"/>
      <c r="R47" s="6"/>
      <c r="S47" s="6"/>
      <c r="T47" s="6"/>
      <c r="V47" s="86"/>
    </row>
    <row r="48" spans="1:22">
      <c r="A48" s="86"/>
      <c r="B48" s="86"/>
      <c r="C48" s="87"/>
      <c r="D48" s="86"/>
      <c r="E48" s="86"/>
      <c r="F48" s="86"/>
      <c r="G48" s="86"/>
      <c r="H48" s="86"/>
      <c r="I48" s="86"/>
      <c r="J48" s="86"/>
      <c r="K48" s="86"/>
      <c r="L48" s="89"/>
      <c r="M48" s="89"/>
      <c r="N48" s="6"/>
      <c r="O48" s="6"/>
      <c r="P48" s="88"/>
      <c r="Q48" s="6"/>
      <c r="R48" s="6"/>
      <c r="S48" s="6"/>
      <c r="T48" s="6"/>
      <c r="V48" s="89"/>
    </row>
    <row r="49" spans="1:22">
      <c r="A49" s="86"/>
      <c r="B49" s="86"/>
      <c r="C49" s="87"/>
      <c r="D49" s="86"/>
      <c r="E49" s="86"/>
      <c r="F49" s="86"/>
      <c r="G49" s="86"/>
      <c r="H49" s="86"/>
      <c r="I49" s="86"/>
      <c r="J49" s="86"/>
      <c r="K49" s="86"/>
      <c r="L49" s="1"/>
      <c r="M49" s="1"/>
      <c r="N49" s="6"/>
      <c r="O49" s="6"/>
      <c r="P49" s="88"/>
      <c r="Q49" s="6"/>
      <c r="R49" s="6"/>
      <c r="S49" s="6"/>
      <c r="T49" s="6"/>
      <c r="V49" s="1"/>
    </row>
    <row r="50" spans="1:22">
      <c r="A50" s="86"/>
      <c r="B50" s="86"/>
      <c r="C50" s="87"/>
      <c r="D50" s="86"/>
      <c r="E50" s="86"/>
      <c r="F50" s="86"/>
      <c r="G50" s="86"/>
      <c r="H50" s="86"/>
      <c r="I50" s="86"/>
      <c r="J50" s="86"/>
      <c r="K50" s="86"/>
      <c r="L50" s="1"/>
      <c r="M50" s="1"/>
      <c r="N50" s="6"/>
      <c r="O50" s="6"/>
      <c r="P50" s="88"/>
      <c r="Q50" s="6"/>
      <c r="R50" s="6"/>
      <c r="S50" s="6"/>
      <c r="T50" s="6"/>
      <c r="V50" s="1"/>
    </row>
    <row r="51" spans="1:22">
      <c r="A51" s="86"/>
      <c r="B51" s="86"/>
      <c r="C51" s="87"/>
      <c r="D51" s="86"/>
      <c r="E51" s="86"/>
      <c r="F51" s="86"/>
      <c r="G51" s="86"/>
      <c r="H51" s="86"/>
      <c r="I51" s="86"/>
      <c r="J51" s="86"/>
      <c r="K51" s="86"/>
      <c r="L51" s="1"/>
      <c r="M51" s="1"/>
      <c r="N51" s="6"/>
      <c r="O51" s="6"/>
      <c r="P51" s="88"/>
      <c r="Q51" s="6"/>
      <c r="R51" s="6"/>
      <c r="S51" s="6"/>
      <c r="T51" s="6"/>
      <c r="V51" s="1"/>
    </row>
    <row r="52" spans="1:22">
      <c r="A52" s="86"/>
      <c r="B52" s="86"/>
      <c r="C52" s="87"/>
      <c r="D52" s="86"/>
      <c r="E52" s="86"/>
      <c r="F52" s="86"/>
      <c r="G52" s="86"/>
      <c r="H52" s="86"/>
      <c r="I52" s="86"/>
      <c r="J52" s="86"/>
      <c r="K52" s="86"/>
      <c r="L52" s="1"/>
      <c r="M52" s="1"/>
      <c r="N52" s="6"/>
      <c r="O52" s="6"/>
      <c r="P52" s="88"/>
      <c r="Q52" s="6"/>
      <c r="R52" s="6"/>
      <c r="S52" s="6"/>
      <c r="T52" s="6"/>
      <c r="V52" s="1"/>
    </row>
    <row r="53" spans="1:22">
      <c r="A53" s="86"/>
      <c r="B53" s="86"/>
      <c r="C53" s="87"/>
      <c r="D53" s="86"/>
      <c r="E53" s="86"/>
      <c r="F53" s="86"/>
      <c r="G53" s="86"/>
      <c r="H53" s="86"/>
      <c r="I53" s="86"/>
      <c r="J53" s="86"/>
      <c r="K53" s="86"/>
      <c r="L53" s="1"/>
      <c r="M53" s="1"/>
      <c r="N53" s="6"/>
      <c r="O53" s="6"/>
      <c r="P53" s="88"/>
      <c r="Q53" s="6"/>
      <c r="R53" s="6"/>
      <c r="S53" s="6"/>
      <c r="T53" s="6"/>
      <c r="V53" s="1"/>
    </row>
    <row r="54" spans="1:22">
      <c r="A54" s="86"/>
      <c r="B54" s="86"/>
      <c r="C54" s="87"/>
      <c r="D54" s="86"/>
      <c r="E54" s="86"/>
      <c r="F54" s="86"/>
      <c r="G54" s="86"/>
      <c r="H54" s="86"/>
      <c r="I54" s="86"/>
      <c r="J54" s="86"/>
      <c r="K54" s="86"/>
      <c r="L54" s="1"/>
      <c r="M54" s="1"/>
      <c r="N54" s="6"/>
      <c r="O54" s="6"/>
      <c r="P54" s="88"/>
      <c r="Q54" s="6"/>
      <c r="R54" s="6"/>
      <c r="S54" s="6"/>
      <c r="T54" s="6"/>
      <c r="V54" s="1"/>
    </row>
    <row r="55" spans="1:22">
      <c r="A55" s="86"/>
      <c r="B55" s="86"/>
      <c r="C55" s="87"/>
      <c r="D55" s="86"/>
      <c r="E55" s="86"/>
      <c r="F55" s="86"/>
      <c r="G55" s="86"/>
      <c r="H55" s="86"/>
      <c r="I55" s="86"/>
      <c r="J55" s="86"/>
      <c r="K55" s="86"/>
      <c r="L55" s="1"/>
      <c r="M55" s="1"/>
      <c r="N55" s="6"/>
      <c r="O55" s="6"/>
      <c r="P55" s="88"/>
      <c r="Q55" s="6"/>
      <c r="R55" s="6"/>
      <c r="S55" s="6"/>
      <c r="T55" s="6"/>
      <c r="V55" s="1"/>
    </row>
    <row r="56" spans="1:22">
      <c r="A56" s="86"/>
      <c r="B56" s="86"/>
      <c r="C56" s="87"/>
      <c r="D56" s="86"/>
      <c r="E56" s="86"/>
      <c r="F56" s="86"/>
      <c r="G56" s="86"/>
      <c r="H56" s="86"/>
      <c r="I56" s="86"/>
      <c r="J56" s="86"/>
      <c r="K56" s="86"/>
      <c r="L56" s="1"/>
      <c r="M56" s="1"/>
      <c r="N56" s="6"/>
      <c r="O56" s="6"/>
      <c r="P56" s="88"/>
      <c r="Q56" s="6"/>
      <c r="R56" s="6"/>
      <c r="S56" s="6"/>
      <c r="T56" s="6"/>
      <c r="V56" s="1"/>
    </row>
    <row r="57" spans="1:22">
      <c r="A57" s="86"/>
      <c r="B57" s="86"/>
      <c r="C57" s="87"/>
      <c r="D57" s="86"/>
      <c r="E57" s="86"/>
      <c r="F57" s="86"/>
      <c r="G57" s="86"/>
      <c r="H57" s="86"/>
      <c r="I57" s="86"/>
      <c r="J57" s="86"/>
      <c r="K57" s="86"/>
      <c r="L57" s="1"/>
      <c r="M57" s="1"/>
      <c r="N57" s="6"/>
      <c r="O57" s="6"/>
      <c r="P57" s="88"/>
      <c r="Q57" s="6"/>
      <c r="R57" s="6"/>
      <c r="S57" s="6"/>
      <c r="T57" s="6"/>
      <c r="V57" s="1"/>
    </row>
    <row r="58" spans="1:22">
      <c r="A58" s="86"/>
      <c r="B58" s="86"/>
      <c r="C58" s="87"/>
      <c r="D58" s="86"/>
      <c r="E58" s="86"/>
      <c r="F58" s="86"/>
      <c r="G58" s="86"/>
      <c r="H58" s="86"/>
      <c r="I58" s="86"/>
      <c r="J58" s="86"/>
      <c r="K58" s="86"/>
      <c r="L58" s="1"/>
      <c r="M58" s="1"/>
      <c r="N58" s="6"/>
      <c r="O58" s="6"/>
      <c r="P58" s="88"/>
      <c r="Q58" s="6"/>
      <c r="R58" s="6"/>
      <c r="S58" s="6"/>
      <c r="T58" s="6"/>
      <c r="V58" s="1"/>
    </row>
    <row r="59" spans="1:22">
      <c r="A59" s="86"/>
      <c r="B59" s="86"/>
      <c r="C59" s="87"/>
      <c r="D59" s="86"/>
      <c r="E59" s="86"/>
      <c r="F59" s="86"/>
      <c r="G59" s="86"/>
      <c r="H59" s="86"/>
      <c r="I59" s="86"/>
      <c r="J59" s="86"/>
      <c r="K59" s="86"/>
      <c r="L59" s="1"/>
      <c r="M59" s="1"/>
      <c r="N59" s="6"/>
      <c r="O59" s="6"/>
      <c r="P59" s="88"/>
      <c r="Q59" s="6"/>
      <c r="R59" s="6"/>
      <c r="S59" s="6"/>
      <c r="T59" s="6"/>
      <c r="V59" s="1"/>
    </row>
    <row r="60" spans="1:22">
      <c r="A60" s="90" t="s">
        <v>60</v>
      </c>
      <c r="B60" s="90"/>
      <c r="C60" s="91"/>
      <c r="D60" s="90"/>
      <c r="E60" s="90"/>
      <c r="F60" s="90"/>
      <c r="G60" s="90"/>
      <c r="H60" s="90"/>
      <c r="I60" s="90"/>
      <c r="J60" s="90"/>
      <c r="K60" s="90"/>
      <c r="L60" s="1"/>
      <c r="M60" s="1"/>
      <c r="N60" s="90"/>
      <c r="O60" s="90"/>
      <c r="P60" s="90"/>
      <c r="Q60" s="90"/>
      <c r="R60" s="90"/>
      <c r="S60" s="3"/>
      <c r="T60" s="3"/>
      <c r="V60" s="1"/>
    </row>
    <row r="61" spans="1:22">
      <c r="A61" s="89" t="s">
        <v>61</v>
      </c>
      <c r="B61" s="89"/>
      <c r="C61" s="92"/>
      <c r="D61" s="89"/>
      <c r="E61" s="89"/>
      <c r="F61" s="89"/>
      <c r="G61" s="89"/>
      <c r="H61" s="89"/>
      <c r="I61" s="89"/>
      <c r="J61" s="89"/>
      <c r="K61" s="89"/>
      <c r="L61" s="1"/>
      <c r="M61" s="1"/>
      <c r="N61" s="89"/>
      <c r="O61" s="89"/>
      <c r="P61" s="89"/>
      <c r="Q61" s="89"/>
      <c r="V61" s="1"/>
    </row>
    <row r="62" spans="1:22">
      <c r="A62" s="1"/>
      <c r="B62" s="1"/>
      <c r="D62" s="1"/>
      <c r="E62" s="1"/>
      <c r="F62" s="1"/>
      <c r="G62" s="1"/>
      <c r="H62" s="1"/>
      <c r="I62" s="1"/>
      <c r="J62" s="1"/>
      <c r="K62" s="1"/>
      <c r="N62" s="93" t="s">
        <v>62</v>
      </c>
      <c r="O62" s="93"/>
      <c r="P62" s="93"/>
      <c r="Q62" s="93"/>
      <c r="R62" s="3"/>
      <c r="S62" s="3"/>
      <c r="T62" s="3"/>
    </row>
    <row r="63" spans="1:22">
      <c r="A63" s="1"/>
      <c r="B63" s="1"/>
      <c r="D63" s="1"/>
      <c r="E63" s="1"/>
      <c r="F63" s="1"/>
      <c r="G63" s="1"/>
      <c r="H63" s="1"/>
      <c r="I63" s="1"/>
      <c r="J63" s="1"/>
      <c r="K63" s="1"/>
      <c r="N63" s="3"/>
      <c r="O63" s="3"/>
      <c r="P63" s="4"/>
      <c r="Q63" s="3"/>
      <c r="R63" s="3"/>
      <c r="S63" s="3"/>
      <c r="T63" s="3"/>
    </row>
    <row r="64" spans="1:22">
      <c r="A64" s="1"/>
      <c r="B64" s="1"/>
      <c r="D64" s="1"/>
      <c r="E64" s="1"/>
      <c r="F64" s="1"/>
      <c r="G64" s="1"/>
      <c r="H64" s="1"/>
      <c r="I64" s="1"/>
      <c r="J64" s="1"/>
      <c r="K64" s="1"/>
      <c r="N64" s="3"/>
      <c r="O64" s="3"/>
      <c r="P64" s="4"/>
      <c r="Q64" s="3"/>
      <c r="R64" s="3"/>
      <c r="S64" s="3"/>
      <c r="T64" s="3"/>
    </row>
    <row r="65" spans="1:20">
      <c r="A65" s="1"/>
      <c r="B65" s="1"/>
      <c r="D65" s="1"/>
      <c r="E65" s="1"/>
      <c r="F65" s="1"/>
      <c r="G65" s="1"/>
      <c r="H65" s="1"/>
      <c r="I65" s="1"/>
      <c r="J65" s="1"/>
      <c r="K65" s="1"/>
      <c r="N65" s="3"/>
      <c r="O65" s="3"/>
      <c r="P65" s="4"/>
      <c r="Q65" s="3"/>
      <c r="R65" s="3"/>
      <c r="S65" s="3"/>
      <c r="T65" s="3"/>
    </row>
    <row r="66" spans="1:20">
      <c r="A66" s="1"/>
      <c r="B66" s="1"/>
      <c r="D66" s="1"/>
      <c r="E66" s="1"/>
      <c r="F66" s="1"/>
      <c r="G66" s="1"/>
      <c r="H66" s="1"/>
      <c r="I66" s="1"/>
      <c r="J66" s="1"/>
      <c r="K66" s="1"/>
      <c r="N66" s="3"/>
      <c r="O66" s="3"/>
      <c r="P66" s="4"/>
      <c r="Q66" s="3"/>
      <c r="R66" s="3"/>
      <c r="S66" s="3"/>
      <c r="T66" s="3"/>
    </row>
    <row r="67" spans="1:20">
      <c r="A67" s="1"/>
      <c r="B67" s="1"/>
      <c r="D67" s="1"/>
      <c r="E67" s="1"/>
      <c r="F67" s="1"/>
      <c r="G67" s="1"/>
      <c r="H67" s="1"/>
      <c r="I67" s="1"/>
      <c r="J67" s="1"/>
      <c r="K67" s="1"/>
      <c r="N67" s="3"/>
      <c r="O67" s="3"/>
      <c r="P67" s="4"/>
      <c r="Q67" s="3"/>
      <c r="R67" s="3"/>
      <c r="S67" s="3"/>
      <c r="T67" s="3"/>
    </row>
    <row r="68" spans="1:20">
      <c r="A68" s="1"/>
      <c r="B68" s="1"/>
      <c r="D68" s="1"/>
      <c r="E68" s="1"/>
      <c r="F68" s="1"/>
      <c r="G68" s="1"/>
      <c r="H68" s="1"/>
      <c r="I68" s="1"/>
      <c r="J68" s="1"/>
      <c r="K68" s="1"/>
      <c r="N68" s="3"/>
      <c r="O68" s="3"/>
      <c r="P68" s="4"/>
      <c r="Q68" s="3"/>
      <c r="R68" s="3"/>
      <c r="S68" s="3"/>
      <c r="T68" s="3"/>
    </row>
    <row r="69" spans="1:20">
      <c r="A69" s="1"/>
      <c r="B69" s="1"/>
      <c r="D69" s="1"/>
      <c r="E69" s="1"/>
      <c r="F69" s="1"/>
      <c r="G69" s="1"/>
      <c r="H69" s="1"/>
      <c r="I69" s="1"/>
      <c r="J69" s="1"/>
      <c r="K69" s="1"/>
      <c r="N69" s="3"/>
      <c r="O69" s="3"/>
      <c r="P69" s="4"/>
      <c r="Q69" s="3"/>
      <c r="R69" s="3"/>
      <c r="S69" s="3"/>
      <c r="T69" s="3"/>
    </row>
    <row r="70" spans="1:20">
      <c r="A70" s="1"/>
      <c r="B70" s="1"/>
      <c r="D70" s="1"/>
      <c r="E70" s="1"/>
      <c r="F70" s="1"/>
      <c r="G70" s="1"/>
      <c r="H70" s="1"/>
      <c r="I70" s="1"/>
      <c r="J70" s="1"/>
      <c r="K70" s="1"/>
      <c r="N70" s="3"/>
      <c r="O70" s="3"/>
      <c r="P70" s="4"/>
      <c r="Q70" s="3"/>
      <c r="R70" s="3"/>
      <c r="S70" s="3"/>
      <c r="T70" s="3"/>
    </row>
    <row r="71" spans="1:20">
      <c r="A71" s="1"/>
      <c r="B71" s="1"/>
      <c r="D71" s="1"/>
      <c r="E71" s="1"/>
      <c r="F71" s="1"/>
      <c r="G71" s="1"/>
      <c r="H71" s="1"/>
      <c r="I71" s="1"/>
      <c r="J71" s="1"/>
      <c r="K71" s="1"/>
      <c r="N71" s="3"/>
      <c r="O71" s="3"/>
      <c r="P71" s="4"/>
      <c r="Q71" s="3"/>
      <c r="R71" s="3"/>
      <c r="S71" s="3"/>
      <c r="T71" s="3"/>
    </row>
    <row r="72" spans="1:20">
      <c r="A72" s="1"/>
      <c r="B72" s="1"/>
      <c r="D72" s="1"/>
      <c r="E72" s="1"/>
      <c r="F72" s="1"/>
      <c r="G72" s="1"/>
      <c r="H72" s="1"/>
      <c r="I72" s="1"/>
      <c r="J72" s="1"/>
      <c r="K72" s="1"/>
      <c r="N72" s="3"/>
      <c r="O72" s="3"/>
      <c r="P72" s="4"/>
      <c r="Q72" s="3"/>
      <c r="R72" s="3"/>
      <c r="S72" s="3"/>
      <c r="T72" s="3"/>
    </row>
    <row r="73" spans="1:20">
      <c r="A73" s="1"/>
      <c r="B73" s="1"/>
      <c r="D73" s="1"/>
      <c r="E73" s="1"/>
      <c r="F73" s="1"/>
      <c r="G73" s="1"/>
      <c r="H73" s="1"/>
      <c r="I73" s="1"/>
      <c r="J73" s="1"/>
      <c r="K73" s="1"/>
      <c r="N73" s="3"/>
      <c r="O73" s="3"/>
      <c r="P73" s="4"/>
      <c r="Q73" s="3"/>
      <c r="R73" s="3"/>
      <c r="S73" s="3"/>
      <c r="T73" s="3"/>
    </row>
    <row r="74" spans="1:20">
      <c r="A74" s="1"/>
      <c r="B74" s="1"/>
      <c r="D74" s="1"/>
      <c r="E74" s="1"/>
      <c r="F74" s="1"/>
      <c r="G74" s="1"/>
      <c r="H74" s="1"/>
      <c r="I74" s="1"/>
      <c r="J74" s="1"/>
      <c r="K74" s="1"/>
      <c r="N74" s="3"/>
      <c r="O74" s="3"/>
      <c r="P74" s="4"/>
      <c r="Q74" s="3"/>
      <c r="R74" s="3"/>
      <c r="S74" s="3"/>
      <c r="T74" s="3"/>
    </row>
  </sheetData>
  <mergeCells count="2">
    <mergeCell ref="B4:E4"/>
    <mergeCell ref="N62:Q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2024-06-25T10:59:33Z</dcterms:created>
  <dcterms:modified xsi:type="dcterms:W3CDTF">2024-06-25T10:59:51Z</dcterms:modified>
</cp:coreProperties>
</file>