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 (2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M46" i="1" l="1"/>
  <c r="L46" i="1"/>
  <c r="Q44" i="1"/>
  <c r="Q49" i="1" s="1"/>
  <c r="P44" i="1"/>
  <c r="P49" i="1" s="1"/>
  <c r="O44" i="1"/>
  <c r="O49" i="1" s="1"/>
  <c r="N44" i="1"/>
  <c r="N49" i="1" s="1"/>
  <c r="K44" i="1"/>
  <c r="K49" i="1" s="1"/>
  <c r="J44" i="1"/>
  <c r="J49" i="1" s="1"/>
  <c r="I44" i="1"/>
  <c r="I49" i="1" s="1"/>
  <c r="H44" i="1"/>
  <c r="H49" i="1" s="1"/>
  <c r="G44" i="1"/>
  <c r="G49" i="1" s="1"/>
  <c r="F44" i="1"/>
  <c r="F49" i="1" s="1"/>
  <c r="E44" i="1"/>
  <c r="E49" i="1" s="1"/>
  <c r="D44" i="1"/>
  <c r="D49" i="1" s="1"/>
  <c r="C44" i="1"/>
  <c r="C49" i="1" s="1"/>
  <c r="B44" i="1"/>
  <c r="B49" i="1" s="1"/>
  <c r="S43" i="1"/>
  <c r="S44" i="1" s="1"/>
  <c r="R43" i="1"/>
  <c r="R44" i="1" s="1"/>
  <c r="M43" i="1"/>
  <c r="L43" i="1"/>
  <c r="M42" i="1"/>
  <c r="L42" i="1"/>
  <c r="M41" i="1"/>
  <c r="L41" i="1"/>
  <c r="M40" i="1"/>
  <c r="L40" i="1"/>
  <c r="M39" i="1"/>
  <c r="L39" i="1"/>
  <c r="M38" i="1"/>
  <c r="L38" i="1"/>
  <c r="M36" i="1"/>
  <c r="M44" i="1" s="1"/>
  <c r="M47" i="1" s="1"/>
  <c r="L36" i="1"/>
  <c r="L44" i="1" s="1"/>
  <c r="L47" i="1" s="1"/>
  <c r="S33" i="1"/>
  <c r="R33" i="1"/>
  <c r="Q33" i="1"/>
  <c r="P33" i="1"/>
  <c r="O33" i="1"/>
  <c r="N33" i="1"/>
  <c r="K33" i="1"/>
  <c r="J33" i="1"/>
  <c r="I33" i="1"/>
  <c r="H33" i="1"/>
  <c r="G33" i="1"/>
  <c r="F33" i="1"/>
  <c r="E33" i="1"/>
  <c r="D33" i="1"/>
  <c r="C33" i="1"/>
  <c r="B33" i="1"/>
  <c r="M32" i="1"/>
  <c r="L32" i="1"/>
  <c r="M31" i="1"/>
  <c r="L31" i="1"/>
  <c r="M30" i="1"/>
  <c r="L30" i="1"/>
  <c r="M28" i="1"/>
  <c r="L28" i="1"/>
  <c r="M27" i="1"/>
  <c r="L27" i="1"/>
  <c r="M26" i="1"/>
  <c r="L26" i="1"/>
  <c r="M25" i="1"/>
  <c r="M33" i="1" s="1"/>
  <c r="L25" i="1"/>
  <c r="L33" i="1" s="1"/>
  <c r="S21" i="1"/>
  <c r="R21" i="1"/>
  <c r="Q21" i="1"/>
  <c r="P21" i="1"/>
  <c r="O21" i="1"/>
  <c r="N21" i="1"/>
  <c r="K21" i="1"/>
  <c r="J21" i="1"/>
  <c r="I21" i="1"/>
  <c r="H21" i="1"/>
  <c r="G21" i="1"/>
  <c r="F21" i="1"/>
  <c r="E21" i="1"/>
  <c r="D21" i="1"/>
  <c r="C21" i="1"/>
  <c r="B21" i="1"/>
  <c r="M20" i="1"/>
  <c r="L20" i="1"/>
  <c r="M19" i="1"/>
  <c r="L19" i="1"/>
  <c r="M18" i="1"/>
  <c r="L18" i="1"/>
  <c r="M16" i="1"/>
  <c r="L16" i="1"/>
  <c r="M15" i="1"/>
  <c r="L15" i="1"/>
  <c r="M13" i="1"/>
  <c r="L13" i="1"/>
  <c r="M12" i="1"/>
  <c r="L12" i="1"/>
  <c r="M10" i="1"/>
  <c r="L10" i="1"/>
  <c r="M9" i="1"/>
  <c r="L9" i="1"/>
  <c r="M8" i="1"/>
  <c r="L8" i="1"/>
  <c r="M7" i="1"/>
  <c r="L7" i="1"/>
  <c r="M6" i="1"/>
  <c r="M21" i="1" s="1"/>
  <c r="L6" i="1"/>
  <c r="L21" i="1" s="1"/>
  <c r="R49" i="1" l="1"/>
  <c r="R47" i="1"/>
  <c r="L49" i="1"/>
  <c r="S49" i="1"/>
  <c r="S47" i="1"/>
  <c r="M49" i="1"/>
  <c r="B47" i="1"/>
  <c r="D47" i="1"/>
  <c r="F47" i="1"/>
  <c r="H47" i="1"/>
  <c r="J47" i="1"/>
  <c r="N47" i="1"/>
  <c r="P47" i="1"/>
  <c r="C47" i="1"/>
  <c r="E47" i="1"/>
  <c r="G47" i="1"/>
  <c r="I47" i="1"/>
  <c r="K47" i="1"/>
  <c r="O47" i="1"/>
  <c r="Q47" i="1"/>
</calcChain>
</file>

<file path=xl/comments1.xml><?xml version="1.0" encoding="utf-8"?>
<comments xmlns="http://schemas.openxmlformats.org/spreadsheetml/2006/main">
  <authors>
    <author>ohasan</author>
  </authors>
  <commentList>
    <comment ref="E43" authorId="0">
      <text>
        <r>
          <rPr>
            <b/>
            <sz val="9"/>
            <color indexed="81"/>
            <rFont val="Tahoma"/>
            <family val="2"/>
          </rPr>
          <t>ohasan:</t>
        </r>
        <r>
          <rPr>
            <sz val="9"/>
            <color indexed="81"/>
            <rFont val="Tahoma"/>
            <family val="2"/>
          </rPr>
          <t xml:space="preserve">
اضافة سطر تحت الرقم 
كمجموع</t>
        </r>
      </text>
    </comment>
  </commentList>
</comments>
</file>

<file path=xl/sharedStrings.xml><?xml version="1.0" encoding="utf-8"?>
<sst xmlns="http://schemas.openxmlformats.org/spreadsheetml/2006/main" count="111" uniqueCount="87">
  <si>
    <t>بنك بيمو السعودي الفرنسي (BBSF)</t>
  </si>
  <si>
    <t>قائمة المركز المالي</t>
  </si>
  <si>
    <t>Statement of Financial position</t>
  </si>
  <si>
    <t>بعد تطبيق المعيار رقم 9</t>
  </si>
  <si>
    <t>البيان</t>
  </si>
  <si>
    <t>الموجودات:</t>
  </si>
  <si>
    <t>ASSETS:</t>
  </si>
  <si>
    <t>نقد وأرصدة لدى مصرف سورية المركزي</t>
  </si>
  <si>
    <t xml:space="preserve">Cash and balances with Central Bank of Syria </t>
  </si>
  <si>
    <t>أرصدة لدى المصارف</t>
  </si>
  <si>
    <t>Balances at Banks</t>
  </si>
  <si>
    <t>إيداعات لدى المصارف</t>
  </si>
  <si>
    <t>Deposits at Banks</t>
  </si>
  <si>
    <t>موجودات مالية بالقيمة العادلة من خلال بيان الأرباح والخسائر</t>
  </si>
  <si>
    <t xml:space="preserve">Financial Assets at fair value through P&amp; L </t>
  </si>
  <si>
    <t>صافي تسهيلات ائتمانية مباشرة</t>
  </si>
  <si>
    <t>Net Direct Credit Facilities</t>
  </si>
  <si>
    <t>موجودات مالية - قروض وسلف</t>
  </si>
  <si>
    <t>-</t>
  </si>
  <si>
    <t>Financial Assets- Loans and advances to banks</t>
  </si>
  <si>
    <t>موجودات مالية بالقيمة العادلة من خلال بيان الدخل الشامل الاخر</t>
  </si>
  <si>
    <t>Financial Assets at fair value through other comprehensive income</t>
  </si>
  <si>
    <t>موجودات مالية محتفظ بها حتى تاريخ الاستحقاق</t>
  </si>
  <si>
    <t>Financial Assets Held to Maturity</t>
  </si>
  <si>
    <t>استثمارات في شركات حليفة</t>
  </si>
  <si>
    <t>Investments in affiliate companies</t>
  </si>
  <si>
    <t xml:space="preserve">موجودات ثابتة </t>
  </si>
  <si>
    <t>Fixed Assets</t>
  </si>
  <si>
    <t>موجودات غير ملموسة</t>
  </si>
  <si>
    <t>Intangible Assets</t>
  </si>
  <si>
    <t xml:space="preserve">حق استخدام الأصول </t>
  </si>
  <si>
    <t>Right of use Assets-ROU</t>
  </si>
  <si>
    <t xml:space="preserve">موجودات ضريبية مؤجلة </t>
  </si>
  <si>
    <t>Deferred Tax Assets</t>
  </si>
  <si>
    <t xml:space="preserve">موجودات أخرى </t>
  </si>
  <si>
    <t>Other Assets</t>
  </si>
  <si>
    <t xml:space="preserve">الوديعة المجمدة لدى المصرف المركزي </t>
  </si>
  <si>
    <t>Statutory blocked funds at Central Bank of Syria</t>
  </si>
  <si>
    <t>مجموع الموجودات</t>
  </si>
  <si>
    <t>Total Assets</t>
  </si>
  <si>
    <t>المطلوبات وحقوق المساهمين والاقلية:</t>
  </si>
  <si>
    <t>Liabilities,shareholders' equity and minority:</t>
  </si>
  <si>
    <t>المطلوبات:</t>
  </si>
  <si>
    <t>Liabilities:</t>
  </si>
  <si>
    <t xml:space="preserve">ودائع مصارف </t>
  </si>
  <si>
    <t>Banks Deposits</t>
  </si>
  <si>
    <t>ودائع عملاء</t>
  </si>
  <si>
    <t>Customers Deposits</t>
  </si>
  <si>
    <t xml:space="preserve">تأمينات نقدية </t>
  </si>
  <si>
    <t>Cash Margins</t>
  </si>
  <si>
    <t xml:space="preserve">مخصصات متنوعة </t>
  </si>
  <si>
    <t xml:space="preserve">Miscellaneous Provisions  </t>
  </si>
  <si>
    <t>التزامات عقود الآجار</t>
  </si>
  <si>
    <t>lease agreement</t>
  </si>
  <si>
    <t xml:space="preserve">مخصص ضريبة الدخل </t>
  </si>
  <si>
    <t>Provision for Income Tax</t>
  </si>
  <si>
    <t>مطلوبات ضريبية مؤجلة</t>
  </si>
  <si>
    <t>Deferred Tax Liabilities</t>
  </si>
  <si>
    <t xml:space="preserve">مطلوبات اخرى </t>
  </si>
  <si>
    <t>Other Liabilities</t>
  </si>
  <si>
    <t xml:space="preserve">مجموع المطلوبات </t>
  </si>
  <si>
    <t>Total liabilities</t>
  </si>
  <si>
    <t>حقوق المساهمين:</t>
  </si>
  <si>
    <t xml:space="preserve"> Equity:</t>
  </si>
  <si>
    <t>رأس المال</t>
  </si>
  <si>
    <t>Capital</t>
  </si>
  <si>
    <t>أسهم الخزينة</t>
  </si>
  <si>
    <t>احتياطي قانوني</t>
  </si>
  <si>
    <t>Statutory Reserve</t>
  </si>
  <si>
    <t>احتياطي خاص</t>
  </si>
  <si>
    <t>Special Reserve</t>
  </si>
  <si>
    <t>التغير المتراكم في القيمة العادلة للموجودات المالية المتوفرة للبيع</t>
  </si>
  <si>
    <t>Accumulated Change in Fair Value for Available for Sale financial assets</t>
  </si>
  <si>
    <t>أرباح مدورة محققة / (خسائر متراكمة)</t>
  </si>
  <si>
    <t>Accumulated realized  gains (losses)</t>
  </si>
  <si>
    <t>احتياطي عام لمخاطر التمويل</t>
  </si>
  <si>
    <t>General Reserve for Credit Risks</t>
  </si>
  <si>
    <t xml:space="preserve">أرباح (خسائر) مدورة غير محققة </t>
  </si>
  <si>
    <t>Accumulated unrealized gains (losses)</t>
  </si>
  <si>
    <t>مجموع حقوق المساهمين في المصرف</t>
  </si>
  <si>
    <t>Total Equity attributable to shareholders of the Bank</t>
  </si>
  <si>
    <t>حقوق الأقلية</t>
  </si>
  <si>
    <t>Non-controlling interest</t>
  </si>
  <si>
    <t>مجموع حقوق الملكية</t>
  </si>
  <si>
    <t>Total Equity</t>
  </si>
  <si>
    <t xml:space="preserve">مجموع المطلوبات وحقوق المساهمين  </t>
  </si>
  <si>
    <t xml:space="preserve"> 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</si>
</sst>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0000"/>
      <name val="Arabic Transparent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1"/>
      <name val="Arabic Transparent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right" vertical="center"/>
    </xf>
    <xf numFmtId="164" fontId="4" fillId="2" borderId="0" xfId="1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164" fontId="6" fillId="3" borderId="1" xfId="1" applyNumberFormat="1" applyFont="1" applyFill="1" applyBorder="1" applyAlignment="1"/>
    <xf numFmtId="0" fontId="5" fillId="0" borderId="0" xfId="0" applyFont="1" applyBorder="1" applyAlignment="1">
      <alignment horizont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0" borderId="3" xfId="0" applyFont="1" applyBorder="1"/>
    <xf numFmtId="164" fontId="8" fillId="0" borderId="3" xfId="1" applyNumberFormat="1" applyFont="1" applyBorder="1"/>
    <xf numFmtId="0" fontId="8" fillId="0" borderId="3" xfId="0" applyFont="1" applyBorder="1" applyAlignment="1">
      <alignment horizontal="center"/>
    </xf>
    <xf numFmtId="37" fontId="3" fillId="0" borderId="3" xfId="0" applyNumberFormat="1" applyFont="1" applyBorder="1"/>
    <xf numFmtId="0" fontId="5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3" fillId="0" borderId="3" xfId="0" applyFont="1" applyBorder="1"/>
    <xf numFmtId="164" fontId="3" fillId="0" borderId="3" xfId="1" applyNumberFormat="1" applyFont="1" applyBorder="1" applyAlignment="1">
      <alignment horizontal="center" vertical="center"/>
    </xf>
    <xf numFmtId="164" fontId="3" fillId="0" borderId="3" xfId="1" applyNumberFormat="1" applyFont="1" applyBorder="1"/>
    <xf numFmtId="41" fontId="3" fillId="0" borderId="3" xfId="2" applyNumberFormat="1" applyFont="1" applyFill="1" applyBorder="1"/>
    <xf numFmtId="164" fontId="3" fillId="4" borderId="3" xfId="1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164" fontId="3" fillId="0" borderId="3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right" vertical="center"/>
    </xf>
    <xf numFmtId="37" fontId="3" fillId="0" borderId="3" xfId="0" applyNumberFormat="1" applyFont="1" applyBorder="1" applyAlignment="1">
      <alignment horizontal="right"/>
    </xf>
    <xf numFmtId="41" fontId="3" fillId="0" borderId="3" xfId="2" applyNumberFormat="1" applyFont="1" applyFill="1" applyBorder="1" applyAlignment="1">
      <alignment horizontal="right"/>
    </xf>
    <xf numFmtId="164" fontId="3" fillId="0" borderId="3" xfId="1" applyNumberFormat="1" applyFont="1" applyBorder="1" applyAlignment="1">
      <alignment horizontal="right" vertical="center"/>
    </xf>
    <xf numFmtId="41" fontId="9" fillId="0" borderId="3" xfId="2" applyNumberFormat="1" applyFont="1" applyFill="1" applyBorder="1"/>
    <xf numFmtId="164" fontId="9" fillId="0" borderId="3" xfId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164" fontId="7" fillId="2" borderId="3" xfId="1" applyNumberFormat="1" applyFont="1" applyFill="1" applyBorder="1" applyAlignment="1">
      <alignment horizontal="center"/>
    </xf>
    <xf numFmtId="41" fontId="7" fillId="2" borderId="3" xfId="2" applyNumberFormat="1" applyFont="1" applyFill="1" applyBorder="1" applyAlignment="1"/>
    <xf numFmtId="164" fontId="3" fillId="0" borderId="3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41" fontId="3" fillId="0" borderId="3" xfId="2" applyNumberFormat="1" applyFont="1" applyFill="1" applyBorder="1" applyAlignment="1">
      <alignment readingOrder="1"/>
    </xf>
    <xf numFmtId="164" fontId="3" fillId="0" borderId="3" xfId="1" applyNumberFormat="1" applyFont="1" applyFill="1" applyBorder="1"/>
    <xf numFmtId="164" fontId="3" fillId="0" borderId="3" xfId="1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4" fontId="9" fillId="0" borderId="4" xfId="1" applyNumberFormat="1" applyFont="1" applyBorder="1"/>
    <xf numFmtId="164" fontId="7" fillId="2" borderId="3" xfId="1" applyNumberFormat="1" applyFont="1" applyFill="1" applyBorder="1" applyAlignment="1"/>
    <xf numFmtId="41" fontId="7" fillId="2" borderId="5" xfId="2" applyNumberFormat="1" applyFont="1" applyFill="1" applyBorder="1" applyAlignment="1"/>
    <xf numFmtId="3" fontId="3" fillId="0" borderId="0" xfId="0" applyNumberFormat="1" applyFont="1"/>
    <xf numFmtId="164" fontId="3" fillId="0" borderId="0" xfId="0" applyNumberFormat="1" applyFont="1"/>
    <xf numFmtId="164" fontId="3" fillId="0" borderId="3" xfId="1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164" fontId="9" fillId="0" borderId="3" xfId="1" applyNumberFormat="1" applyFont="1" applyFill="1" applyBorder="1" applyAlignment="1">
      <alignment horizontal="center"/>
    </xf>
    <xf numFmtId="164" fontId="9" fillId="0" borderId="3" xfId="1" applyNumberFormat="1" applyFont="1" applyFill="1" applyBorder="1"/>
    <xf numFmtId="0" fontId="5" fillId="0" borderId="3" xfId="0" applyFont="1" applyBorder="1"/>
    <xf numFmtId="164" fontId="5" fillId="0" borderId="3" xfId="1" applyNumberFormat="1" applyFont="1" applyBorder="1"/>
    <xf numFmtId="0" fontId="5" fillId="0" borderId="3" xfId="0" applyFont="1" applyBorder="1" applyAlignment="1">
      <alignment horizontal="center"/>
    </xf>
    <xf numFmtId="37" fontId="5" fillId="0" borderId="3" xfId="0" applyNumberFormat="1" applyFont="1" applyBorder="1"/>
    <xf numFmtId="0" fontId="3" fillId="0" borderId="0" xfId="0" applyFont="1" applyFill="1"/>
    <xf numFmtId="0" fontId="8" fillId="0" borderId="3" xfId="0" applyFont="1" applyFill="1" applyBorder="1"/>
    <xf numFmtId="164" fontId="8" fillId="0" borderId="3" xfId="1" applyNumberFormat="1" applyFont="1" applyFill="1" applyBorder="1"/>
    <xf numFmtId="0" fontId="8" fillId="0" borderId="3" xfId="0" applyFont="1" applyFill="1" applyBorder="1" applyAlignment="1">
      <alignment horizontal="center"/>
    </xf>
    <xf numFmtId="37" fontId="5" fillId="0" borderId="3" xfId="0" applyNumberFormat="1" applyFont="1" applyFill="1" applyBorder="1"/>
    <xf numFmtId="0" fontId="7" fillId="2" borderId="4" xfId="0" applyFont="1" applyFill="1" applyBorder="1" applyAlignment="1">
      <alignment horizontal="right" vertical="center"/>
    </xf>
    <xf numFmtId="41" fontId="7" fillId="2" borderId="4" xfId="2" applyNumberFormat="1" applyFont="1" applyFill="1" applyBorder="1" applyAlignment="1"/>
    <xf numFmtId="164" fontId="7" fillId="2" borderId="4" xfId="1" applyNumberFormat="1" applyFont="1" applyFill="1" applyBorder="1" applyAlignment="1"/>
    <xf numFmtId="41" fontId="3" fillId="0" borderId="0" xfId="0" applyNumberFormat="1" applyFont="1"/>
    <xf numFmtId="37" fontId="3" fillId="0" borderId="0" xfId="0" applyNumberFormat="1" applyFont="1"/>
  </cellXfs>
  <cellStyles count="9">
    <cellStyle name="Comma" xfId="1" builtinId="3"/>
    <cellStyle name="Comma [0]" xfId="2" builtinId="6"/>
    <cellStyle name="Comma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%20&#1575;&#1604;&#1606;&#1607;&#1575;&#1574;&#1610;%20&#1604;&#1593;&#1575;&#1605;%202015/Osama/BBSF/BBSF%20Financial%20Statements%20as%20of%20December%2031,%202014%20Arabic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S"/>
      <sheetName val="2.A. IS"/>
      <sheetName val="2.B. CIS"/>
      <sheetName val="3.Equity"/>
      <sheetName val="4. Cash Flow"/>
    </sheetNames>
    <sheetDataSet>
      <sheetData sheetId="0" refreshError="1">
        <row r="11">
          <cell r="C11">
            <v>33857136620</v>
          </cell>
          <cell r="E11">
            <v>45530757627</v>
          </cell>
        </row>
        <row r="12">
          <cell r="C12">
            <v>17532684831</v>
          </cell>
          <cell r="E12">
            <v>24965655853</v>
          </cell>
        </row>
        <row r="13">
          <cell r="C13">
            <v>8976200000</v>
          </cell>
          <cell r="E13">
            <v>4793230000</v>
          </cell>
        </row>
        <row r="14">
          <cell r="C14">
            <v>7827392</v>
          </cell>
          <cell r="E14">
            <v>9323022</v>
          </cell>
        </row>
        <row r="15">
          <cell r="C15">
            <v>23897507647</v>
          </cell>
          <cell r="E15">
            <v>27439001182</v>
          </cell>
        </row>
        <row r="16">
          <cell r="C16">
            <v>27985437115</v>
          </cell>
          <cell r="E16">
            <v>25967971808</v>
          </cell>
        </row>
        <row r="17">
          <cell r="C17">
            <v>73306300</v>
          </cell>
          <cell r="E17">
            <v>281901663</v>
          </cell>
        </row>
        <row r="18">
          <cell r="C18">
            <v>2521354991</v>
          </cell>
          <cell r="E18">
            <v>3047930452</v>
          </cell>
        </row>
        <row r="19">
          <cell r="C19">
            <v>105144793</v>
          </cell>
          <cell r="E19">
            <v>535498732</v>
          </cell>
        </row>
        <row r="20">
          <cell r="C20">
            <v>287605968</v>
          </cell>
          <cell r="E20">
            <v>287456749</v>
          </cell>
        </row>
        <row r="21">
          <cell r="C21">
            <v>995810088</v>
          </cell>
          <cell r="E21">
            <v>4771338181</v>
          </cell>
        </row>
        <row r="22">
          <cell r="C22">
            <v>985032149</v>
          </cell>
          <cell r="E22">
            <v>1265404802</v>
          </cell>
        </row>
        <row r="26">
          <cell r="C26">
            <v>3081898843</v>
          </cell>
          <cell r="E26">
            <v>1890961130</v>
          </cell>
        </row>
        <row r="27">
          <cell r="C27">
            <v>98882564304</v>
          </cell>
          <cell r="E27">
            <v>118170199491</v>
          </cell>
        </row>
        <row r="28">
          <cell r="C28">
            <v>2680445204</v>
          </cell>
          <cell r="E28">
            <v>3063725931</v>
          </cell>
        </row>
        <row r="29">
          <cell r="C29">
            <v>636461704</v>
          </cell>
          <cell r="E29">
            <v>1360680756</v>
          </cell>
        </row>
        <row r="30">
          <cell r="C30">
            <v>1315011</v>
          </cell>
          <cell r="E30">
            <v>70244995</v>
          </cell>
        </row>
        <row r="31">
          <cell r="C31">
            <v>6704375</v>
          </cell>
          <cell r="E31">
            <v>5854375</v>
          </cell>
        </row>
        <row r="32">
          <cell r="C32">
            <v>2898853748</v>
          </cell>
          <cell r="E32">
            <v>2976719933</v>
          </cell>
        </row>
        <row r="36">
          <cell r="C36">
            <v>5000000000</v>
          </cell>
          <cell r="E36">
            <v>5000000000</v>
          </cell>
        </row>
        <row r="37">
          <cell r="C37">
            <v>424797372</v>
          </cell>
          <cell r="E37">
            <v>426752631</v>
          </cell>
        </row>
        <row r="38">
          <cell r="C38">
            <v>424797372</v>
          </cell>
          <cell r="E38">
            <v>426752631</v>
          </cell>
        </row>
        <row r="39">
          <cell r="C39">
            <v>19860898</v>
          </cell>
          <cell r="E39">
            <v>7879825</v>
          </cell>
        </row>
        <row r="40">
          <cell r="C40">
            <v>184660192</v>
          </cell>
          <cell r="E40">
            <v>184660192</v>
          </cell>
        </row>
        <row r="41">
          <cell r="C41">
            <v>4123759292</v>
          </cell>
          <cell r="E41">
            <v>6491036858</v>
          </cell>
        </row>
        <row r="42">
          <cell r="C42">
            <v>-1223710307</v>
          </cell>
          <cell r="E42">
            <v>-1279480035</v>
          </cell>
        </row>
        <row r="45">
          <cell r="C45">
            <v>82639886</v>
          </cell>
          <cell r="E45">
            <v>99481358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1"/>
  <sheetViews>
    <sheetView rightToLeft="1" tabSelected="1" workbookViewId="0"/>
  </sheetViews>
  <sheetFormatPr defaultColWidth="9.140625" defaultRowHeight="16.5"/>
  <cols>
    <col min="1" max="1" width="53.42578125" style="2" bestFit="1" customWidth="1"/>
    <col min="2" max="4" width="22.28515625" style="2" customWidth="1"/>
    <col min="5" max="5" width="20.85546875" style="2" bestFit="1" customWidth="1"/>
    <col min="6" max="7" width="20.85546875" style="3" customWidth="1"/>
    <col min="8" max="8" width="20.85546875" style="2" bestFit="1" customWidth="1"/>
    <col min="9" max="9" width="20.85546875" style="2" customWidth="1"/>
    <col min="10" max="10" width="20.85546875" style="4" customWidth="1"/>
    <col min="11" max="13" width="20.85546875" style="2" customWidth="1"/>
    <col min="14" max="15" width="19.5703125" style="2" customWidth="1"/>
    <col min="16" max="17" width="20.85546875" style="2" customWidth="1"/>
    <col min="18" max="19" width="19.5703125" style="2" customWidth="1"/>
    <col min="20" max="20" width="80.7109375" style="2" bestFit="1" customWidth="1"/>
    <col min="21" max="21" width="11.28515625" style="2" customWidth="1"/>
    <col min="22" max="23" width="19.140625" style="2" bestFit="1" customWidth="1"/>
    <col min="24" max="16384" width="9.140625" style="2"/>
  </cols>
  <sheetData>
    <row r="1" spans="1:20">
      <c r="A1" s="1" t="s">
        <v>0</v>
      </c>
      <c r="B1" s="1"/>
      <c r="C1" s="1"/>
      <c r="D1" s="1"/>
    </row>
    <row r="2" spans="1:20" ht="18">
      <c r="A2" s="5" t="s">
        <v>1</v>
      </c>
      <c r="B2" s="5"/>
      <c r="C2" s="5"/>
      <c r="D2" s="5"/>
      <c r="E2" s="5"/>
      <c r="F2" s="6"/>
      <c r="G2" s="6"/>
      <c r="H2" s="5"/>
      <c r="I2" s="5"/>
      <c r="J2" s="7"/>
      <c r="K2" s="5"/>
      <c r="L2" s="5"/>
      <c r="M2" s="5"/>
      <c r="N2" s="5"/>
      <c r="O2" s="5"/>
      <c r="P2" s="5"/>
      <c r="Q2" s="5"/>
      <c r="R2" s="5"/>
      <c r="S2" s="5"/>
      <c r="T2" s="8" t="s">
        <v>2</v>
      </c>
    </row>
    <row r="3" spans="1:20" ht="18">
      <c r="A3" s="9"/>
      <c r="B3" s="10"/>
      <c r="C3" s="10"/>
      <c r="D3" s="10"/>
      <c r="E3" s="11" t="s">
        <v>3</v>
      </c>
      <c r="F3" s="11"/>
      <c r="G3" s="11"/>
      <c r="H3" s="9"/>
      <c r="I3" s="9"/>
      <c r="J3" s="12"/>
      <c r="K3" s="9"/>
      <c r="L3" s="9"/>
      <c r="M3" s="9"/>
      <c r="N3" s="12"/>
      <c r="O3" s="12"/>
      <c r="P3" s="12"/>
      <c r="Q3" s="12"/>
      <c r="R3" s="12"/>
      <c r="S3" s="12"/>
      <c r="T3" s="12"/>
    </row>
    <row r="4" spans="1:20">
      <c r="A4" s="13" t="s">
        <v>4</v>
      </c>
      <c r="B4" s="14">
        <v>2023</v>
      </c>
      <c r="C4" s="14">
        <v>2022</v>
      </c>
      <c r="D4" s="14">
        <v>2021</v>
      </c>
      <c r="E4" s="14">
        <v>2020</v>
      </c>
      <c r="F4" s="15">
        <v>2019</v>
      </c>
      <c r="G4" s="15">
        <v>2018</v>
      </c>
      <c r="H4" s="15">
        <v>2018</v>
      </c>
      <c r="I4" s="15">
        <v>2017</v>
      </c>
      <c r="J4" s="15">
        <v>2016</v>
      </c>
      <c r="K4" s="15">
        <v>2015</v>
      </c>
      <c r="L4" s="15">
        <v>2014</v>
      </c>
      <c r="M4" s="15">
        <v>2013</v>
      </c>
      <c r="N4" s="15">
        <v>2012</v>
      </c>
      <c r="O4" s="15">
        <v>2011</v>
      </c>
      <c r="P4" s="15">
        <v>2010</v>
      </c>
      <c r="Q4" s="15">
        <v>2009</v>
      </c>
      <c r="R4" s="15">
        <v>2008</v>
      </c>
      <c r="S4" s="15">
        <v>2007</v>
      </c>
      <c r="T4" s="16" t="s">
        <v>2</v>
      </c>
    </row>
    <row r="5" spans="1:20">
      <c r="A5" s="17" t="s">
        <v>5</v>
      </c>
      <c r="B5" s="17"/>
      <c r="C5" s="17"/>
      <c r="D5" s="17"/>
      <c r="E5" s="17"/>
      <c r="F5" s="18"/>
      <c r="G5" s="18"/>
      <c r="H5" s="17"/>
      <c r="I5" s="17"/>
      <c r="J5" s="19"/>
      <c r="K5" s="17"/>
      <c r="L5" s="17"/>
      <c r="M5" s="17"/>
      <c r="N5" s="17"/>
      <c r="O5" s="17"/>
      <c r="P5" s="20"/>
      <c r="Q5" s="20"/>
      <c r="R5" s="21"/>
      <c r="S5" s="21"/>
      <c r="T5" s="22" t="s">
        <v>6</v>
      </c>
    </row>
    <row r="6" spans="1:20">
      <c r="A6" s="23" t="s">
        <v>7</v>
      </c>
      <c r="B6" s="24">
        <v>1598818247375</v>
      </c>
      <c r="C6" s="24">
        <v>539365306510</v>
      </c>
      <c r="D6" s="24">
        <v>467820637298</v>
      </c>
      <c r="E6" s="24">
        <v>192312054929</v>
      </c>
      <c r="F6" s="24">
        <v>96571703720</v>
      </c>
      <c r="G6" s="24">
        <v>113786851052</v>
      </c>
      <c r="H6" s="24">
        <v>113822850619</v>
      </c>
      <c r="I6" s="24">
        <v>80124924764</v>
      </c>
      <c r="J6" s="25">
        <v>44925700683</v>
      </c>
      <c r="K6" s="25">
        <v>40417663354</v>
      </c>
      <c r="L6" s="25">
        <f>'[1]1.BS'!E11</f>
        <v>45530757627</v>
      </c>
      <c r="M6" s="25">
        <f>'[1]1.BS'!C11</f>
        <v>33857136620</v>
      </c>
      <c r="N6" s="20">
        <v>29276193096</v>
      </c>
      <c r="O6" s="20">
        <v>13640099834</v>
      </c>
      <c r="P6" s="26">
        <v>36188623766</v>
      </c>
      <c r="Q6" s="26">
        <v>35054037820</v>
      </c>
      <c r="R6" s="26">
        <v>24112714682</v>
      </c>
      <c r="S6" s="26">
        <v>26009007030</v>
      </c>
      <c r="T6" s="26" t="s">
        <v>8</v>
      </c>
    </row>
    <row r="7" spans="1:20">
      <c r="A7" s="23" t="s">
        <v>9</v>
      </c>
      <c r="B7" s="24">
        <v>3136758595985</v>
      </c>
      <c r="C7" s="24">
        <v>714672751337</v>
      </c>
      <c r="D7" s="27">
        <v>627701896355</v>
      </c>
      <c r="E7" s="24">
        <v>298219969554</v>
      </c>
      <c r="F7" s="24">
        <v>62192134802</v>
      </c>
      <c r="G7" s="24">
        <v>22412457278</v>
      </c>
      <c r="H7" s="24">
        <v>22419882492</v>
      </c>
      <c r="I7" s="24">
        <v>33517815727</v>
      </c>
      <c r="J7" s="25">
        <v>47269179129</v>
      </c>
      <c r="K7" s="25">
        <v>34521906140</v>
      </c>
      <c r="L7" s="25">
        <f>'[1]1.BS'!E12</f>
        <v>24965655853</v>
      </c>
      <c r="M7" s="25">
        <f>'[1]1.BS'!C12</f>
        <v>17532684831</v>
      </c>
      <c r="N7" s="20">
        <v>15116366099</v>
      </c>
      <c r="O7" s="20">
        <v>22026362782</v>
      </c>
      <c r="P7" s="26">
        <v>9452615093</v>
      </c>
      <c r="Q7" s="26">
        <v>12963577934</v>
      </c>
      <c r="R7" s="26">
        <v>10399307148</v>
      </c>
      <c r="S7" s="26">
        <v>5194978672</v>
      </c>
      <c r="T7" s="26" t="s">
        <v>10</v>
      </c>
    </row>
    <row r="8" spans="1:20">
      <c r="A8" s="28" t="s">
        <v>11</v>
      </c>
      <c r="B8" s="24">
        <v>677720949101</v>
      </c>
      <c r="C8" s="24">
        <v>168776887805</v>
      </c>
      <c r="D8" s="24">
        <v>77299974243</v>
      </c>
      <c r="E8" s="24">
        <v>28227112642</v>
      </c>
      <c r="F8" s="24">
        <v>39646017868</v>
      </c>
      <c r="G8" s="24">
        <v>70207609642</v>
      </c>
      <c r="H8" s="24">
        <v>70748487856</v>
      </c>
      <c r="I8" s="24">
        <v>80312544787</v>
      </c>
      <c r="J8" s="25">
        <v>89957988068</v>
      </c>
      <c r="K8" s="25">
        <v>11548877500</v>
      </c>
      <c r="L8" s="25">
        <f>'[1]1.BS'!E13</f>
        <v>4793230000</v>
      </c>
      <c r="M8" s="25">
        <f>'[1]1.BS'!C13</f>
        <v>8976200000</v>
      </c>
      <c r="N8" s="20">
        <v>1583600000</v>
      </c>
      <c r="O8" s="20">
        <v>1020468642</v>
      </c>
      <c r="P8" s="26">
        <v>27023108164</v>
      </c>
      <c r="Q8" s="26">
        <v>22380916494</v>
      </c>
      <c r="R8" s="26">
        <v>24498648478</v>
      </c>
      <c r="S8" s="26">
        <v>28614106988</v>
      </c>
      <c r="T8" s="26" t="s">
        <v>12</v>
      </c>
    </row>
    <row r="9" spans="1:20">
      <c r="A9" s="28" t="s">
        <v>13</v>
      </c>
      <c r="B9" s="24">
        <v>1383522685</v>
      </c>
      <c r="C9" s="24">
        <v>941386952</v>
      </c>
      <c r="D9" s="24">
        <v>676467475</v>
      </c>
      <c r="E9" s="24">
        <v>612304527</v>
      </c>
      <c r="F9" s="24">
        <v>712053049</v>
      </c>
      <c r="G9" s="24">
        <v>137772739</v>
      </c>
      <c r="H9" s="24">
        <v>137772739</v>
      </c>
      <c r="I9" s="24">
        <v>129652766</v>
      </c>
      <c r="J9" s="25">
        <v>6866704</v>
      </c>
      <c r="K9" s="25">
        <v>6196085</v>
      </c>
      <c r="L9" s="25">
        <f>'[1]1.BS'!E14</f>
        <v>9323022</v>
      </c>
      <c r="M9" s="25">
        <f>'[1]1.BS'!C14</f>
        <v>7827392</v>
      </c>
      <c r="N9" s="20">
        <v>7893734</v>
      </c>
      <c r="O9" s="20">
        <v>392881812</v>
      </c>
      <c r="P9" s="26">
        <v>347591995</v>
      </c>
      <c r="Q9" s="26">
        <v>319527579</v>
      </c>
      <c r="R9" s="26">
        <v>310537098</v>
      </c>
      <c r="S9" s="26">
        <v>359164500</v>
      </c>
      <c r="T9" s="26" t="s">
        <v>14</v>
      </c>
    </row>
    <row r="10" spans="1:20">
      <c r="A10" s="28" t="s">
        <v>15</v>
      </c>
      <c r="B10" s="24">
        <v>395454009206</v>
      </c>
      <c r="C10" s="24">
        <v>305254300449</v>
      </c>
      <c r="D10" s="24">
        <v>197238017231</v>
      </c>
      <c r="E10" s="24">
        <v>97084797534</v>
      </c>
      <c r="F10" s="24">
        <v>98639339437</v>
      </c>
      <c r="G10" s="24">
        <v>75992804942</v>
      </c>
      <c r="H10" s="24">
        <v>76592869196</v>
      </c>
      <c r="I10" s="24">
        <v>42898606921</v>
      </c>
      <c r="J10" s="25">
        <v>34628020853</v>
      </c>
      <c r="K10" s="25">
        <v>36596288925</v>
      </c>
      <c r="L10" s="25">
        <f>'[1]1.BS'!E15</f>
        <v>27439001182</v>
      </c>
      <c r="M10" s="25">
        <f>'[1]1.BS'!C15</f>
        <v>23897507647</v>
      </c>
      <c r="N10" s="20">
        <v>26421484270</v>
      </c>
      <c r="O10" s="20">
        <v>32935436131</v>
      </c>
      <c r="P10" s="26">
        <v>36854440925</v>
      </c>
      <c r="Q10" s="26">
        <v>28171538869</v>
      </c>
      <c r="R10" s="26">
        <v>26722447495</v>
      </c>
      <c r="S10" s="26">
        <v>16797132828</v>
      </c>
      <c r="T10" s="26" t="s">
        <v>16</v>
      </c>
    </row>
    <row r="11" spans="1:20">
      <c r="A11" s="28" t="s">
        <v>17</v>
      </c>
      <c r="B11" s="24"/>
      <c r="C11" s="24">
        <v>0</v>
      </c>
      <c r="D11" s="24">
        <v>0</v>
      </c>
      <c r="E11" s="24">
        <v>0</v>
      </c>
      <c r="F11" s="24">
        <v>0</v>
      </c>
      <c r="G11" s="29">
        <v>0</v>
      </c>
      <c r="H11" s="24" t="s">
        <v>18</v>
      </c>
      <c r="I11" s="30" t="s">
        <v>18</v>
      </c>
      <c r="J11" s="31" t="s">
        <v>18</v>
      </c>
      <c r="K11" s="31" t="s">
        <v>18</v>
      </c>
      <c r="L11" s="31" t="s">
        <v>18</v>
      </c>
      <c r="M11" s="31" t="s">
        <v>18</v>
      </c>
      <c r="N11" s="31" t="s">
        <v>18</v>
      </c>
      <c r="O11" s="31" t="s">
        <v>18</v>
      </c>
      <c r="P11" s="32" t="s">
        <v>18</v>
      </c>
      <c r="Q11" s="26">
        <v>150000000</v>
      </c>
      <c r="R11" s="26">
        <v>500000000</v>
      </c>
      <c r="S11" s="26">
        <v>800000000</v>
      </c>
      <c r="T11" s="26" t="s">
        <v>19</v>
      </c>
    </row>
    <row r="12" spans="1:20">
      <c r="A12" s="28" t="s">
        <v>20</v>
      </c>
      <c r="B12" s="24">
        <v>15491105732</v>
      </c>
      <c r="C12" s="24">
        <v>4057896960</v>
      </c>
      <c r="D12" s="24">
        <v>3569913276</v>
      </c>
      <c r="E12" s="24">
        <v>1295058631</v>
      </c>
      <c r="F12" s="24">
        <v>853136243</v>
      </c>
      <c r="G12" s="24">
        <v>1950716288</v>
      </c>
      <c r="H12" s="24">
        <v>1950716288</v>
      </c>
      <c r="I12" s="33">
        <v>1898764492</v>
      </c>
      <c r="J12" s="25">
        <v>552549511</v>
      </c>
      <c r="K12" s="25">
        <v>462221777</v>
      </c>
      <c r="L12" s="25">
        <f>'[1]1.BS'!E17</f>
        <v>281901663</v>
      </c>
      <c r="M12" s="25">
        <f>'[1]1.BS'!C17</f>
        <v>73306300</v>
      </c>
      <c r="N12" s="20">
        <v>80747840</v>
      </c>
      <c r="O12" s="20">
        <v>83021780</v>
      </c>
      <c r="P12" s="26">
        <v>92144030</v>
      </c>
      <c r="Q12" s="26">
        <v>75055000</v>
      </c>
      <c r="R12" s="26">
        <v>64748000</v>
      </c>
      <c r="S12" s="26">
        <v>42500000</v>
      </c>
      <c r="T12" s="26" t="s">
        <v>21</v>
      </c>
    </row>
    <row r="13" spans="1:20">
      <c r="A13" s="28" t="s">
        <v>22</v>
      </c>
      <c r="B13" s="24">
        <v>0</v>
      </c>
      <c r="C13" s="24">
        <v>0</v>
      </c>
      <c r="D13" s="24">
        <v>3998376944</v>
      </c>
      <c r="E13" s="24">
        <v>8860338776</v>
      </c>
      <c r="F13" s="24">
        <v>3047537483</v>
      </c>
      <c r="G13" s="24">
        <v>4970471351</v>
      </c>
      <c r="H13" s="24">
        <v>5011253614</v>
      </c>
      <c r="I13" s="33" t="s">
        <v>18</v>
      </c>
      <c r="J13" s="25">
        <v>4390429729</v>
      </c>
      <c r="K13" s="25">
        <v>36759575894</v>
      </c>
      <c r="L13" s="25">
        <f>'[1]1.BS'!E16</f>
        <v>25967971808</v>
      </c>
      <c r="M13" s="25">
        <f>'[1]1.BS'!C16</f>
        <v>27985437115</v>
      </c>
      <c r="N13" s="20">
        <v>7264490136</v>
      </c>
      <c r="O13" s="20">
        <v>1643558069</v>
      </c>
      <c r="P13" s="26">
        <v>1491403713</v>
      </c>
      <c r="Q13" s="32" t="s">
        <v>18</v>
      </c>
      <c r="R13" s="32" t="s">
        <v>18</v>
      </c>
      <c r="S13" s="32" t="s">
        <v>18</v>
      </c>
      <c r="T13" s="26" t="s">
        <v>23</v>
      </c>
    </row>
    <row r="14" spans="1:20">
      <c r="A14" s="28" t="s">
        <v>24</v>
      </c>
      <c r="B14" s="24">
        <v>36899558485</v>
      </c>
      <c r="C14" s="24">
        <v>10318618832</v>
      </c>
      <c r="D14" s="24">
        <v>6036548383</v>
      </c>
      <c r="E14" s="24">
        <v>1326140986</v>
      </c>
      <c r="F14" s="24">
        <v>620383229</v>
      </c>
      <c r="G14" s="29">
        <v>0</v>
      </c>
      <c r="H14" s="24">
        <v>0</v>
      </c>
      <c r="I14" s="33">
        <v>0</v>
      </c>
      <c r="J14" s="25">
        <v>0</v>
      </c>
      <c r="K14" s="25">
        <v>0</v>
      </c>
      <c r="L14" s="25">
        <v>0</v>
      </c>
      <c r="M14" s="25">
        <v>0</v>
      </c>
      <c r="N14" s="20">
        <v>0</v>
      </c>
      <c r="O14" s="20">
        <v>0</v>
      </c>
      <c r="P14" s="26">
        <v>0</v>
      </c>
      <c r="Q14" s="32">
        <v>0</v>
      </c>
      <c r="R14" s="32">
        <v>0</v>
      </c>
      <c r="S14" s="32">
        <v>0</v>
      </c>
      <c r="T14" s="26" t="s">
        <v>25</v>
      </c>
    </row>
    <row r="15" spans="1:20">
      <c r="A15" s="28" t="s">
        <v>26</v>
      </c>
      <c r="B15" s="24">
        <v>94431267669</v>
      </c>
      <c r="C15" s="24">
        <v>58540302962</v>
      </c>
      <c r="D15" s="24">
        <v>47542542209</v>
      </c>
      <c r="E15" s="24">
        <v>14004703822</v>
      </c>
      <c r="F15" s="24">
        <v>11253994273</v>
      </c>
      <c r="G15" s="24">
        <v>7839613568</v>
      </c>
      <c r="H15" s="24">
        <v>7839613568</v>
      </c>
      <c r="I15" s="24">
        <v>6296415389</v>
      </c>
      <c r="J15" s="25">
        <v>4874377479</v>
      </c>
      <c r="K15" s="25">
        <v>3804241518</v>
      </c>
      <c r="L15" s="25">
        <f>'[1]1.BS'!E18</f>
        <v>3047930452</v>
      </c>
      <c r="M15" s="25">
        <f>'[1]1.BS'!C18</f>
        <v>2521354991</v>
      </c>
      <c r="N15" s="20">
        <v>2574036317</v>
      </c>
      <c r="O15" s="20">
        <v>2752129311</v>
      </c>
      <c r="P15" s="26">
        <v>2113860574</v>
      </c>
      <c r="Q15" s="26">
        <v>1684003279</v>
      </c>
      <c r="R15" s="26">
        <v>1260077023</v>
      </c>
      <c r="S15" s="26">
        <v>921966930</v>
      </c>
      <c r="T15" s="26" t="s">
        <v>27</v>
      </c>
    </row>
    <row r="16" spans="1:20">
      <c r="A16" s="28" t="s">
        <v>28</v>
      </c>
      <c r="B16" s="24">
        <v>21544963922</v>
      </c>
      <c r="C16" s="24">
        <v>20064383000</v>
      </c>
      <c r="D16" s="24">
        <v>17644293249</v>
      </c>
      <c r="E16" s="24">
        <v>949577225</v>
      </c>
      <c r="F16" s="24">
        <v>753403952</v>
      </c>
      <c r="G16" s="24">
        <v>713391597</v>
      </c>
      <c r="H16" s="24">
        <v>713391597</v>
      </c>
      <c r="I16" s="24">
        <v>586515594</v>
      </c>
      <c r="J16" s="25">
        <v>580335570</v>
      </c>
      <c r="K16" s="25">
        <v>531793101</v>
      </c>
      <c r="L16" s="25">
        <f>'[1]1.BS'!E19</f>
        <v>535498732</v>
      </c>
      <c r="M16" s="25">
        <f>'[1]1.BS'!C19</f>
        <v>105144793</v>
      </c>
      <c r="N16" s="20">
        <v>113839632</v>
      </c>
      <c r="O16" s="20">
        <v>128240266</v>
      </c>
      <c r="P16" s="26">
        <v>132890198</v>
      </c>
      <c r="Q16" s="26">
        <v>136499987</v>
      </c>
      <c r="R16" s="26">
        <v>137224300</v>
      </c>
      <c r="S16" s="26">
        <v>140784860</v>
      </c>
      <c r="T16" s="26" t="s">
        <v>29</v>
      </c>
    </row>
    <row r="17" spans="1:20">
      <c r="A17" s="28" t="s">
        <v>30</v>
      </c>
      <c r="B17" s="24">
        <v>5729457910</v>
      </c>
      <c r="C17" s="24">
        <v>4260024082</v>
      </c>
      <c r="D17" s="24">
        <v>1911335807</v>
      </c>
      <c r="E17" s="24">
        <v>657838633</v>
      </c>
      <c r="F17" s="24">
        <v>594396923</v>
      </c>
      <c r="G17" s="29">
        <v>0</v>
      </c>
      <c r="H17" s="24">
        <v>0</v>
      </c>
      <c r="I17" s="24">
        <v>0</v>
      </c>
      <c r="J17" s="25">
        <v>0</v>
      </c>
      <c r="K17" s="25">
        <v>0</v>
      </c>
      <c r="L17" s="25">
        <v>0</v>
      </c>
      <c r="M17" s="25">
        <v>0</v>
      </c>
      <c r="N17" s="20">
        <v>0</v>
      </c>
      <c r="O17" s="20">
        <v>0</v>
      </c>
      <c r="P17" s="26">
        <v>0</v>
      </c>
      <c r="Q17" s="26">
        <v>0</v>
      </c>
      <c r="R17" s="26">
        <v>0</v>
      </c>
      <c r="S17" s="26">
        <v>0</v>
      </c>
      <c r="T17" s="26" t="s">
        <v>31</v>
      </c>
    </row>
    <row r="18" spans="1:20">
      <c r="A18" s="28" t="s">
        <v>32</v>
      </c>
      <c r="B18" s="24">
        <v>7292804732</v>
      </c>
      <c r="C18" s="24">
        <v>7888347279</v>
      </c>
      <c r="D18" s="24">
        <v>7888347279</v>
      </c>
      <c r="E18" s="24">
        <v>133810379</v>
      </c>
      <c r="F18" s="24">
        <v>149950471</v>
      </c>
      <c r="G18" s="24">
        <v>17289541</v>
      </c>
      <c r="H18" s="24">
        <v>17289541</v>
      </c>
      <c r="I18" s="24">
        <v>20604679</v>
      </c>
      <c r="J18" s="25">
        <v>28430247</v>
      </c>
      <c r="K18" s="25">
        <v>274702203</v>
      </c>
      <c r="L18" s="25">
        <f>'[1]1.BS'!E20</f>
        <v>287456749</v>
      </c>
      <c r="M18" s="25">
        <f>'[1]1.BS'!C20</f>
        <v>287605968</v>
      </c>
      <c r="N18" s="20">
        <v>290381836</v>
      </c>
      <c r="O18" s="20">
        <v>16361885</v>
      </c>
      <c r="P18" s="26">
        <v>8506232</v>
      </c>
      <c r="Q18" s="26">
        <v>5630364</v>
      </c>
      <c r="R18" s="26">
        <v>84421672</v>
      </c>
      <c r="S18" s="26">
        <v>78393114</v>
      </c>
      <c r="T18" s="26" t="s">
        <v>33</v>
      </c>
    </row>
    <row r="19" spans="1:20">
      <c r="A19" s="28" t="s">
        <v>34</v>
      </c>
      <c r="B19" s="24">
        <v>43606416409</v>
      </c>
      <c r="C19" s="24">
        <v>19650563717</v>
      </c>
      <c r="D19" s="27">
        <v>10545185029</v>
      </c>
      <c r="E19" s="24">
        <v>4511887399</v>
      </c>
      <c r="F19" s="24">
        <v>3695291013</v>
      </c>
      <c r="G19" s="24">
        <v>3546881954</v>
      </c>
      <c r="H19" s="24">
        <v>3546881954</v>
      </c>
      <c r="I19" s="24">
        <v>2702339294</v>
      </c>
      <c r="J19" s="25">
        <v>4670777532</v>
      </c>
      <c r="K19" s="25">
        <v>5011619541</v>
      </c>
      <c r="L19" s="25">
        <f>'[1]1.BS'!E21</f>
        <v>4771338181</v>
      </c>
      <c r="M19" s="25">
        <f>'[1]1.BS'!C21</f>
        <v>995810088</v>
      </c>
      <c r="N19" s="20">
        <v>518633461</v>
      </c>
      <c r="O19" s="20">
        <v>470519533</v>
      </c>
      <c r="P19" s="26">
        <v>698208401</v>
      </c>
      <c r="Q19" s="26">
        <v>718462020</v>
      </c>
      <c r="R19" s="26">
        <v>1050391631</v>
      </c>
      <c r="S19" s="26">
        <v>899845935</v>
      </c>
      <c r="T19" s="26" t="s">
        <v>35</v>
      </c>
    </row>
    <row r="20" spans="1:20" ht="18.75">
      <c r="A20" s="23" t="s">
        <v>36</v>
      </c>
      <c r="B20" s="34">
        <v>175015887662</v>
      </c>
      <c r="C20" s="34">
        <v>42391174459</v>
      </c>
      <c r="D20" s="34">
        <v>31325380920</v>
      </c>
      <c r="E20" s="34">
        <v>7213439358</v>
      </c>
      <c r="F20" s="34">
        <v>2791114743</v>
      </c>
      <c r="G20" s="35">
        <v>2641114743</v>
      </c>
      <c r="H20" s="35">
        <v>2641114743</v>
      </c>
      <c r="I20" s="35">
        <v>2541114743</v>
      </c>
      <c r="J20" s="34">
        <v>2910412174</v>
      </c>
      <c r="K20" s="34">
        <v>1979544072</v>
      </c>
      <c r="L20" s="34">
        <f>'[1]1.BS'!E22</f>
        <v>1265404802</v>
      </c>
      <c r="M20" s="34">
        <f>'[1]1.BS'!C22</f>
        <v>985032149</v>
      </c>
      <c r="N20" s="34">
        <v>644620100</v>
      </c>
      <c r="O20" s="34">
        <v>532985957</v>
      </c>
      <c r="P20" s="34">
        <v>358075493</v>
      </c>
      <c r="Q20" s="34">
        <v>308251048</v>
      </c>
      <c r="R20" s="34">
        <v>160677050</v>
      </c>
      <c r="S20" s="34">
        <v>165161311</v>
      </c>
      <c r="T20" s="34" t="s">
        <v>37</v>
      </c>
    </row>
    <row r="21" spans="1:20">
      <c r="A21" s="36" t="s">
        <v>38</v>
      </c>
      <c r="B21" s="37">
        <f t="shared" ref="B21:S21" si="0">SUM(B6:B20)</f>
        <v>6210146786873</v>
      </c>
      <c r="C21" s="37">
        <f t="shared" si="0"/>
        <v>1896181944344</v>
      </c>
      <c r="D21" s="37">
        <f t="shared" si="0"/>
        <v>1501198915698</v>
      </c>
      <c r="E21" s="37">
        <f>SUM(E6:E20)</f>
        <v>655409034395</v>
      </c>
      <c r="F21" s="37">
        <f t="shared" si="0"/>
        <v>321520457206</v>
      </c>
      <c r="G21" s="37">
        <f t="shared" si="0"/>
        <v>304216974695</v>
      </c>
      <c r="H21" s="38">
        <f t="shared" si="0"/>
        <v>305442124207</v>
      </c>
      <c r="I21" s="38">
        <f t="shared" si="0"/>
        <v>251029299156</v>
      </c>
      <c r="J21" s="38">
        <f t="shared" si="0"/>
        <v>234795067679</v>
      </c>
      <c r="K21" s="38">
        <f t="shared" si="0"/>
        <v>171914630110</v>
      </c>
      <c r="L21" s="38">
        <f t="shared" si="0"/>
        <v>138895470071</v>
      </c>
      <c r="M21" s="38">
        <f t="shared" si="0"/>
        <v>117225047894</v>
      </c>
      <c r="N21" s="38">
        <f t="shared" si="0"/>
        <v>83892286521</v>
      </c>
      <c r="O21" s="38">
        <f t="shared" si="0"/>
        <v>75642066002</v>
      </c>
      <c r="P21" s="38">
        <f t="shared" si="0"/>
        <v>114761468584</v>
      </c>
      <c r="Q21" s="38">
        <f t="shared" si="0"/>
        <v>101967500394</v>
      </c>
      <c r="R21" s="38">
        <f t="shared" si="0"/>
        <v>89301194577</v>
      </c>
      <c r="S21" s="38">
        <f t="shared" si="0"/>
        <v>80023042168</v>
      </c>
      <c r="T21" s="38" t="s">
        <v>39</v>
      </c>
    </row>
    <row r="22" spans="1:20">
      <c r="A22" s="23"/>
      <c r="B22" s="23"/>
      <c r="C22" s="23"/>
      <c r="D22" s="23"/>
      <c r="E22" s="23"/>
      <c r="F22" s="39"/>
      <c r="G22" s="39"/>
      <c r="H22" s="23"/>
      <c r="I22" s="23"/>
      <c r="J22" s="40"/>
      <c r="K22" s="23"/>
      <c r="L22" s="25"/>
      <c r="M22" s="25"/>
      <c r="N22" s="23"/>
      <c r="O22" s="23"/>
      <c r="P22" s="20"/>
      <c r="Q22" s="20"/>
      <c r="R22" s="20"/>
      <c r="S22" s="20"/>
      <c r="T22" s="20"/>
    </row>
    <row r="23" spans="1:20">
      <c r="A23" s="17" t="s">
        <v>40</v>
      </c>
      <c r="B23" s="17"/>
      <c r="C23" s="17"/>
      <c r="D23" s="17"/>
      <c r="E23" s="17"/>
      <c r="F23" s="41"/>
      <c r="G23" s="41"/>
      <c r="H23" s="17"/>
      <c r="I23" s="17"/>
      <c r="J23" s="19"/>
      <c r="K23" s="17"/>
      <c r="L23" s="25"/>
      <c r="M23" s="25"/>
      <c r="N23" s="17"/>
      <c r="O23" s="17"/>
      <c r="P23" s="20"/>
      <c r="Q23" s="20"/>
      <c r="R23" s="20"/>
      <c r="S23" s="20"/>
      <c r="T23" s="17" t="s">
        <v>41</v>
      </c>
    </row>
    <row r="24" spans="1:20">
      <c r="A24" s="17" t="s">
        <v>42</v>
      </c>
      <c r="B24" s="17"/>
      <c r="C24" s="17"/>
      <c r="D24" s="17"/>
      <c r="E24" s="17"/>
      <c r="F24" s="41"/>
      <c r="G24" s="41"/>
      <c r="H24" s="17"/>
      <c r="I24" s="17"/>
      <c r="J24" s="19"/>
      <c r="K24" s="17"/>
      <c r="L24" s="25"/>
      <c r="M24" s="25"/>
      <c r="N24" s="17"/>
      <c r="O24" s="17"/>
      <c r="P24" s="20"/>
      <c r="Q24" s="20"/>
      <c r="R24" s="20"/>
      <c r="S24" s="20"/>
      <c r="T24" s="17" t="s">
        <v>43</v>
      </c>
    </row>
    <row r="25" spans="1:20">
      <c r="A25" s="23" t="s">
        <v>44</v>
      </c>
      <c r="B25" s="24">
        <v>189633876076</v>
      </c>
      <c r="C25" s="24">
        <v>80190326672</v>
      </c>
      <c r="D25" s="24">
        <v>41446979394</v>
      </c>
      <c r="E25" s="24">
        <v>11898444160</v>
      </c>
      <c r="F25" s="24">
        <v>4610348620</v>
      </c>
      <c r="G25" s="24">
        <v>4642380506</v>
      </c>
      <c r="H25" s="24">
        <v>4642380506</v>
      </c>
      <c r="I25" s="25">
        <v>5415785650</v>
      </c>
      <c r="J25" s="25">
        <v>4792491301</v>
      </c>
      <c r="K25" s="25">
        <v>2713485097</v>
      </c>
      <c r="L25" s="25">
        <f>'[1]1.BS'!E26</f>
        <v>1890961130</v>
      </c>
      <c r="M25" s="25">
        <f>'[1]1.BS'!C26</f>
        <v>3081898843</v>
      </c>
      <c r="N25" s="20">
        <v>1919076446</v>
      </c>
      <c r="O25" s="20">
        <v>1480117321</v>
      </c>
      <c r="P25" s="20">
        <v>1153856125</v>
      </c>
      <c r="Q25" s="20">
        <v>928153562</v>
      </c>
      <c r="R25" s="20">
        <v>1717552488</v>
      </c>
      <c r="S25" s="20">
        <v>1602555725</v>
      </c>
      <c r="T25" s="42" t="s">
        <v>45</v>
      </c>
    </row>
    <row r="26" spans="1:20">
      <c r="A26" s="23" t="s">
        <v>46</v>
      </c>
      <c r="B26" s="24">
        <v>4017602575129</v>
      </c>
      <c r="C26" s="24">
        <v>1370543736457</v>
      </c>
      <c r="D26" s="24">
        <v>1103804753100</v>
      </c>
      <c r="E26" s="24">
        <v>533853122703</v>
      </c>
      <c r="F26" s="24">
        <v>259631308827</v>
      </c>
      <c r="G26" s="24">
        <v>249488110719</v>
      </c>
      <c r="H26" s="24">
        <v>249488110719</v>
      </c>
      <c r="I26" s="25">
        <v>198943937969</v>
      </c>
      <c r="J26" s="25">
        <v>185527086642</v>
      </c>
      <c r="K26" s="25">
        <v>138253190037</v>
      </c>
      <c r="L26" s="25">
        <f>'[1]1.BS'!E27</f>
        <v>118170199491</v>
      </c>
      <c r="M26" s="25">
        <f>'[1]1.BS'!C27</f>
        <v>98882564304</v>
      </c>
      <c r="N26" s="20">
        <v>70067771259</v>
      </c>
      <c r="O26" s="20">
        <v>61728663131</v>
      </c>
      <c r="P26" s="20">
        <v>103560475778</v>
      </c>
      <c r="Q26" s="20">
        <v>91534491044</v>
      </c>
      <c r="R26" s="20">
        <v>78211137833</v>
      </c>
      <c r="S26" s="20">
        <v>71728441370</v>
      </c>
      <c r="T26" s="42" t="s">
        <v>47</v>
      </c>
    </row>
    <row r="27" spans="1:20">
      <c r="A27" s="28" t="s">
        <v>48</v>
      </c>
      <c r="B27" s="29">
        <v>112616021356</v>
      </c>
      <c r="C27" s="29">
        <v>62850701464</v>
      </c>
      <c r="D27" s="29">
        <v>43363974322</v>
      </c>
      <c r="E27" s="29">
        <v>7028882138</v>
      </c>
      <c r="F27" s="29">
        <v>12272224624</v>
      </c>
      <c r="G27" s="29">
        <v>4591255060</v>
      </c>
      <c r="H27" s="29">
        <v>4591255060</v>
      </c>
      <c r="I27" s="25">
        <v>5648600740</v>
      </c>
      <c r="J27" s="25">
        <v>4473276120</v>
      </c>
      <c r="K27" s="25">
        <v>3831701029</v>
      </c>
      <c r="L27" s="25">
        <f>'[1]1.BS'!E28</f>
        <v>3063725931</v>
      </c>
      <c r="M27" s="25">
        <f>'[1]1.BS'!C28</f>
        <v>2680445204</v>
      </c>
      <c r="N27" s="20">
        <v>2407554761</v>
      </c>
      <c r="O27" s="20">
        <v>2942684618</v>
      </c>
      <c r="P27" s="20">
        <v>2721316997</v>
      </c>
      <c r="Q27" s="20">
        <v>3062115699</v>
      </c>
      <c r="R27" s="20">
        <v>3793924288</v>
      </c>
      <c r="S27" s="20">
        <v>2575728476</v>
      </c>
      <c r="T27" s="42" t="s">
        <v>49</v>
      </c>
    </row>
    <row r="28" spans="1:20">
      <c r="A28" s="28" t="s">
        <v>50</v>
      </c>
      <c r="B28" s="29">
        <v>73033415957</v>
      </c>
      <c r="C28" s="29">
        <v>20818240040</v>
      </c>
      <c r="D28" s="29">
        <v>23556267306</v>
      </c>
      <c r="E28" s="29">
        <v>11222952330</v>
      </c>
      <c r="F28" s="29">
        <v>4770742612</v>
      </c>
      <c r="G28" s="29">
        <v>6044395147</v>
      </c>
      <c r="H28" s="29">
        <v>6512133576</v>
      </c>
      <c r="I28" s="25">
        <v>6403044032</v>
      </c>
      <c r="J28" s="25">
        <v>6518447330</v>
      </c>
      <c r="K28" s="25">
        <v>3528798049</v>
      </c>
      <c r="L28" s="25">
        <f>'[1]1.BS'!E29</f>
        <v>1360680756</v>
      </c>
      <c r="M28" s="25">
        <f>'[1]1.BS'!C29</f>
        <v>636461704</v>
      </c>
      <c r="N28" s="20">
        <v>314377269</v>
      </c>
      <c r="O28" s="20">
        <v>189202671</v>
      </c>
      <c r="P28" s="20">
        <v>59725855</v>
      </c>
      <c r="Q28" s="20">
        <v>67465040</v>
      </c>
      <c r="R28" s="20">
        <v>142448965</v>
      </c>
      <c r="S28" s="20">
        <v>40140755</v>
      </c>
      <c r="T28" s="42" t="s">
        <v>51</v>
      </c>
    </row>
    <row r="29" spans="1:20">
      <c r="A29" s="28" t="s">
        <v>52</v>
      </c>
      <c r="B29" s="29">
        <v>790866911</v>
      </c>
      <c r="C29" s="29">
        <v>187908370</v>
      </c>
      <c r="D29" s="29">
        <v>227477200</v>
      </c>
      <c r="E29" s="29">
        <v>51590502</v>
      </c>
      <c r="F29" s="29">
        <v>59633693</v>
      </c>
      <c r="G29" s="29">
        <v>0</v>
      </c>
      <c r="H29" s="29">
        <v>0</v>
      </c>
      <c r="I29" s="43">
        <v>0</v>
      </c>
      <c r="J29" s="43">
        <v>0</v>
      </c>
      <c r="K29" s="25">
        <v>0</v>
      </c>
      <c r="L29" s="25">
        <v>0</v>
      </c>
      <c r="M29" s="25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42" t="s">
        <v>53</v>
      </c>
    </row>
    <row r="30" spans="1:20">
      <c r="A30" s="28" t="s">
        <v>54</v>
      </c>
      <c r="B30" s="29">
        <v>708427967</v>
      </c>
      <c r="C30" s="29">
        <v>8109410955</v>
      </c>
      <c r="D30" s="29">
        <v>8416636724</v>
      </c>
      <c r="E30" s="29">
        <v>733510538</v>
      </c>
      <c r="F30" s="29">
        <v>519060482</v>
      </c>
      <c r="G30" s="29">
        <v>1271478600</v>
      </c>
      <c r="H30" s="29">
        <v>1271478600</v>
      </c>
      <c r="I30" s="25">
        <v>761706609</v>
      </c>
      <c r="J30" s="25">
        <v>409236514</v>
      </c>
      <c r="K30" s="25">
        <v>403371072</v>
      </c>
      <c r="L30" s="25">
        <f>'[1]1.BS'!E30</f>
        <v>70244995</v>
      </c>
      <c r="M30" s="25">
        <f>'[1]1.BS'!C30</f>
        <v>1315011</v>
      </c>
      <c r="N30" s="20">
        <v>13560772</v>
      </c>
      <c r="O30" s="20">
        <v>230484649</v>
      </c>
      <c r="P30" s="20">
        <v>339075198</v>
      </c>
      <c r="Q30" s="20">
        <v>343247415</v>
      </c>
      <c r="R30" s="20">
        <v>344147838</v>
      </c>
      <c r="S30" s="20">
        <v>251894883</v>
      </c>
      <c r="T30" s="42" t="s">
        <v>55</v>
      </c>
    </row>
    <row r="31" spans="1:20">
      <c r="A31" s="28" t="s">
        <v>56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44" t="s">
        <v>18</v>
      </c>
      <c r="J31" s="45" t="s">
        <v>18</v>
      </c>
      <c r="K31" s="45" t="s">
        <v>18</v>
      </c>
      <c r="L31" s="25">
        <f>'[1]1.BS'!E31</f>
        <v>5854375</v>
      </c>
      <c r="M31" s="25">
        <f>'[1]1.BS'!C31</f>
        <v>6704375</v>
      </c>
      <c r="N31" s="20">
        <v>8117500</v>
      </c>
      <c r="O31" s="20">
        <v>8117500</v>
      </c>
      <c r="P31" s="20">
        <v>10582500</v>
      </c>
      <c r="Q31" s="32" t="s">
        <v>18</v>
      </c>
      <c r="R31" s="32" t="s">
        <v>18</v>
      </c>
      <c r="S31" s="32" t="s">
        <v>18</v>
      </c>
      <c r="T31" s="26" t="s">
        <v>57</v>
      </c>
    </row>
    <row r="32" spans="1:20" ht="18.75">
      <c r="A32" s="28" t="s">
        <v>58</v>
      </c>
      <c r="B32" s="35">
        <v>315797343964</v>
      </c>
      <c r="C32" s="35">
        <v>49305620224</v>
      </c>
      <c r="D32" s="35">
        <v>42064809498</v>
      </c>
      <c r="E32" s="35">
        <v>15391274045</v>
      </c>
      <c r="F32" s="35">
        <v>8023784929</v>
      </c>
      <c r="G32" s="35">
        <v>8422160173</v>
      </c>
      <c r="H32" s="35">
        <v>8422160172</v>
      </c>
      <c r="I32" s="46">
        <v>6184409615</v>
      </c>
      <c r="J32" s="34">
        <v>4654256515</v>
      </c>
      <c r="K32" s="34">
        <v>5149902411</v>
      </c>
      <c r="L32" s="34">
        <f>'[1]1.BS'!E32</f>
        <v>2976719933</v>
      </c>
      <c r="M32" s="34">
        <f>'[1]1.BS'!C32</f>
        <v>2898853748</v>
      </c>
      <c r="N32" s="34">
        <v>2101440790</v>
      </c>
      <c r="O32" s="34">
        <v>2041891132</v>
      </c>
      <c r="P32" s="34">
        <v>1842640604</v>
      </c>
      <c r="Q32" s="34">
        <v>1625227713</v>
      </c>
      <c r="R32" s="34">
        <v>1228942721</v>
      </c>
      <c r="S32" s="34">
        <v>1519246914</v>
      </c>
      <c r="T32" s="34" t="s">
        <v>59</v>
      </c>
    </row>
    <row r="33" spans="1:25">
      <c r="A33" s="36" t="s">
        <v>60</v>
      </c>
      <c r="B33" s="47">
        <f t="shared" ref="B33:S33" si="1">SUM(B25:B32)</f>
        <v>4710182527360</v>
      </c>
      <c r="C33" s="47">
        <f t="shared" si="1"/>
        <v>1592005944182</v>
      </c>
      <c r="D33" s="47">
        <f t="shared" si="1"/>
        <v>1262880897544</v>
      </c>
      <c r="E33" s="47">
        <f t="shared" si="1"/>
        <v>580179776416</v>
      </c>
      <c r="F33" s="47">
        <f t="shared" si="1"/>
        <v>289887103787</v>
      </c>
      <c r="G33" s="47">
        <f t="shared" si="1"/>
        <v>274459780205</v>
      </c>
      <c r="H33" s="38">
        <f t="shared" si="1"/>
        <v>274927518633</v>
      </c>
      <c r="I33" s="48">
        <f t="shared" si="1"/>
        <v>223357484615</v>
      </c>
      <c r="J33" s="38">
        <f t="shared" si="1"/>
        <v>206374794422</v>
      </c>
      <c r="K33" s="38">
        <f t="shared" si="1"/>
        <v>153880447695</v>
      </c>
      <c r="L33" s="38">
        <f t="shared" si="1"/>
        <v>127538386611</v>
      </c>
      <c r="M33" s="38">
        <f t="shared" si="1"/>
        <v>108188243189</v>
      </c>
      <c r="N33" s="38">
        <f t="shared" si="1"/>
        <v>76831898797</v>
      </c>
      <c r="O33" s="38">
        <f t="shared" si="1"/>
        <v>68621161022</v>
      </c>
      <c r="P33" s="38">
        <f t="shared" si="1"/>
        <v>109687673057</v>
      </c>
      <c r="Q33" s="38">
        <f t="shared" si="1"/>
        <v>97560700473</v>
      </c>
      <c r="R33" s="38">
        <f t="shared" si="1"/>
        <v>85438154133</v>
      </c>
      <c r="S33" s="38">
        <f t="shared" si="1"/>
        <v>77718008123</v>
      </c>
      <c r="T33" s="38" t="s">
        <v>61</v>
      </c>
      <c r="V33" s="49"/>
      <c r="W33" s="49"/>
      <c r="X33" s="50"/>
      <c r="Y33" s="50"/>
    </row>
    <row r="34" spans="1:25">
      <c r="A34" s="23"/>
      <c r="B34" s="23"/>
      <c r="C34" s="23"/>
      <c r="D34" s="23"/>
      <c r="E34" s="23"/>
      <c r="F34" s="25"/>
      <c r="G34" s="25"/>
      <c r="H34" s="23"/>
      <c r="I34" s="23"/>
      <c r="J34" s="40"/>
      <c r="K34" s="23"/>
      <c r="L34" s="25"/>
      <c r="M34" s="25"/>
      <c r="N34" s="23"/>
      <c r="O34" s="23"/>
      <c r="P34" s="20"/>
      <c r="Q34" s="20"/>
      <c r="R34" s="20"/>
      <c r="S34" s="20"/>
      <c r="T34" s="20"/>
    </row>
    <row r="35" spans="1:25">
      <c r="A35" s="17" t="s">
        <v>62</v>
      </c>
      <c r="B35" s="17"/>
      <c r="C35" s="17"/>
      <c r="D35" s="17"/>
      <c r="E35" s="17"/>
      <c r="F35" s="18"/>
      <c r="G35" s="18"/>
      <c r="H35" s="17"/>
      <c r="I35" s="17"/>
      <c r="J35" s="19"/>
      <c r="K35" s="17"/>
      <c r="L35" s="25"/>
      <c r="M35" s="25"/>
      <c r="N35" s="17"/>
      <c r="O35" s="17"/>
      <c r="P35" s="20"/>
      <c r="Q35" s="20"/>
      <c r="R35" s="20"/>
      <c r="S35" s="20"/>
      <c r="T35" s="17" t="s">
        <v>63</v>
      </c>
    </row>
    <row r="36" spans="1:25">
      <c r="A36" s="23" t="s">
        <v>64</v>
      </c>
      <c r="B36" s="39">
        <v>15000000000</v>
      </c>
      <c r="C36" s="39">
        <v>10000000000</v>
      </c>
      <c r="D36" s="39">
        <v>10000000000</v>
      </c>
      <c r="E36" s="39">
        <v>10000000000</v>
      </c>
      <c r="F36" s="39">
        <v>8000000000</v>
      </c>
      <c r="G36" s="25">
        <v>6500000000</v>
      </c>
      <c r="H36" s="25">
        <v>6500000000</v>
      </c>
      <c r="I36" s="25">
        <v>5500000000</v>
      </c>
      <c r="J36" s="25">
        <v>5000000000</v>
      </c>
      <c r="K36" s="25">
        <v>5000000000</v>
      </c>
      <c r="L36" s="25">
        <f>'[1]1.BS'!E36</f>
        <v>5000000000</v>
      </c>
      <c r="M36" s="25">
        <f>'[1]1.BS'!C36</f>
        <v>5000000000</v>
      </c>
      <c r="N36" s="20">
        <v>5000000000</v>
      </c>
      <c r="O36" s="20">
        <v>5000000000</v>
      </c>
      <c r="P36" s="26">
        <v>3705000000</v>
      </c>
      <c r="Q36" s="26">
        <v>3250000000</v>
      </c>
      <c r="R36" s="26">
        <v>2500000000</v>
      </c>
      <c r="S36" s="26">
        <v>1750000000</v>
      </c>
      <c r="T36" s="26" t="s">
        <v>65</v>
      </c>
    </row>
    <row r="37" spans="1:25">
      <c r="A37" s="23" t="s">
        <v>66</v>
      </c>
      <c r="B37" s="39">
        <v>-73903035</v>
      </c>
      <c r="C37" s="39"/>
      <c r="D37" s="39"/>
      <c r="E37" s="39"/>
      <c r="F37" s="39"/>
      <c r="G37" s="25"/>
      <c r="H37" s="25"/>
      <c r="I37" s="25"/>
      <c r="J37" s="25"/>
      <c r="K37" s="25"/>
      <c r="L37" s="25"/>
      <c r="M37" s="25"/>
      <c r="N37" s="20"/>
      <c r="O37" s="20"/>
      <c r="P37" s="26"/>
      <c r="Q37" s="26"/>
      <c r="R37" s="26"/>
      <c r="S37" s="26"/>
      <c r="T37" s="26"/>
    </row>
    <row r="38" spans="1:25">
      <c r="A38" s="23" t="s">
        <v>67</v>
      </c>
      <c r="B38" s="39">
        <v>4159884048</v>
      </c>
      <c r="C38" s="39">
        <v>2470878757</v>
      </c>
      <c r="D38" s="39">
        <v>2205030905</v>
      </c>
      <c r="E38" s="39">
        <v>1785972283</v>
      </c>
      <c r="F38" s="39">
        <v>1690574424</v>
      </c>
      <c r="G38" s="25">
        <v>1430442822</v>
      </c>
      <c r="H38" s="25">
        <v>1353550173</v>
      </c>
      <c r="I38" s="25">
        <v>942155286</v>
      </c>
      <c r="J38" s="25">
        <v>687231419</v>
      </c>
      <c r="K38" s="25">
        <v>480528397</v>
      </c>
      <c r="L38" s="25">
        <f>'[1]1.BS'!E37</f>
        <v>426752631</v>
      </c>
      <c r="M38" s="25">
        <f>'[1]1.BS'!C37</f>
        <v>424797372</v>
      </c>
      <c r="N38" s="20">
        <v>424797372</v>
      </c>
      <c r="O38" s="20">
        <v>424797372</v>
      </c>
      <c r="P38" s="26">
        <v>385311022</v>
      </c>
      <c r="Q38" s="26">
        <v>288439687</v>
      </c>
      <c r="R38" s="26">
        <v>174041976</v>
      </c>
      <c r="S38" s="26">
        <v>71894500</v>
      </c>
      <c r="T38" s="26" t="s">
        <v>68</v>
      </c>
    </row>
    <row r="39" spans="1:25">
      <c r="A39" s="23" t="s">
        <v>69</v>
      </c>
      <c r="B39" s="39">
        <v>3809884048</v>
      </c>
      <c r="C39" s="39">
        <v>2120878757</v>
      </c>
      <c r="D39" s="39">
        <v>1855030905</v>
      </c>
      <c r="E39" s="39">
        <v>1435972283</v>
      </c>
      <c r="F39" s="39">
        <v>1340574424</v>
      </c>
      <c r="G39" s="25">
        <v>1080442822</v>
      </c>
      <c r="H39" s="25">
        <v>1003550173</v>
      </c>
      <c r="I39" s="25">
        <v>592155286</v>
      </c>
      <c r="J39" s="25">
        <v>687231419</v>
      </c>
      <c r="K39" s="25">
        <v>480528397</v>
      </c>
      <c r="L39" s="25">
        <f>'[1]1.BS'!E38</f>
        <v>426752631</v>
      </c>
      <c r="M39" s="25">
        <f>'[1]1.BS'!C38</f>
        <v>424797372</v>
      </c>
      <c r="N39" s="20">
        <v>424797372</v>
      </c>
      <c r="O39" s="20">
        <v>424797372</v>
      </c>
      <c r="P39" s="26">
        <v>385311022</v>
      </c>
      <c r="Q39" s="26">
        <v>288439687</v>
      </c>
      <c r="R39" s="26">
        <v>174041976</v>
      </c>
      <c r="S39" s="26">
        <v>71894500</v>
      </c>
      <c r="T39" s="42" t="s">
        <v>70</v>
      </c>
    </row>
    <row r="40" spans="1:25">
      <c r="A40" s="28" t="s">
        <v>71</v>
      </c>
      <c r="B40" s="39">
        <v>10662212609</v>
      </c>
      <c r="C40" s="39">
        <v>3644604719</v>
      </c>
      <c r="D40" s="39">
        <v>2028930318</v>
      </c>
      <c r="E40" s="39">
        <v>797771277</v>
      </c>
      <c r="F40" s="39">
        <v>467790127</v>
      </c>
      <c r="G40" s="25">
        <v>1444067357</v>
      </c>
      <c r="H40" s="25">
        <v>184660192</v>
      </c>
      <c r="I40" s="25">
        <v>1401753041</v>
      </c>
      <c r="J40" s="25">
        <v>55538060</v>
      </c>
      <c r="K40" s="25">
        <v>11187326</v>
      </c>
      <c r="L40" s="25">
        <f>'[1]1.BS'!E39</f>
        <v>7879825</v>
      </c>
      <c r="M40" s="25">
        <f>'[1]1.BS'!C39</f>
        <v>19860898</v>
      </c>
      <c r="N40" s="20">
        <v>23065511</v>
      </c>
      <c r="O40" s="20">
        <v>24352500</v>
      </c>
      <c r="P40" s="26">
        <v>31747500</v>
      </c>
      <c r="Q40" s="26">
        <v>32555000</v>
      </c>
      <c r="R40" s="32" t="s">
        <v>18</v>
      </c>
      <c r="S40" s="32" t="s">
        <v>18</v>
      </c>
      <c r="T40" s="26" t="s">
        <v>72</v>
      </c>
    </row>
    <row r="41" spans="1:25">
      <c r="A41" s="23" t="s">
        <v>73</v>
      </c>
      <c r="B41" s="39">
        <v>12489122366</v>
      </c>
      <c r="C41" s="39">
        <v>5756831014</v>
      </c>
      <c r="D41" s="39">
        <v>4233732996</v>
      </c>
      <c r="E41" s="39">
        <v>754925478</v>
      </c>
      <c r="F41" s="39">
        <v>2177236447</v>
      </c>
      <c r="G41" s="25">
        <v>1546622233</v>
      </c>
      <c r="H41" s="25">
        <v>1444067357</v>
      </c>
      <c r="I41" s="25">
        <v>1262664722</v>
      </c>
      <c r="J41" s="25">
        <v>167548774</v>
      </c>
      <c r="K41" s="25">
        <v>-1194539243</v>
      </c>
      <c r="L41" s="25">
        <f>'[1]1.BS'!E42</f>
        <v>-1279480035</v>
      </c>
      <c r="M41" s="25">
        <f>'[1]1.BS'!C42</f>
        <v>-1223710307</v>
      </c>
      <c r="N41" s="20">
        <v>-310866622</v>
      </c>
      <c r="O41" s="20">
        <v>593430573</v>
      </c>
      <c r="P41" s="26">
        <v>497955937</v>
      </c>
      <c r="Q41" s="26">
        <v>594612883</v>
      </c>
      <c r="R41" s="26">
        <v>1045107738</v>
      </c>
      <c r="S41" s="26">
        <v>487654097</v>
      </c>
      <c r="T41" s="26" t="s">
        <v>74</v>
      </c>
    </row>
    <row r="42" spans="1:25">
      <c r="A42" s="23" t="s">
        <v>75</v>
      </c>
      <c r="B42" s="51">
        <v>0</v>
      </c>
      <c r="C42" s="51">
        <v>0</v>
      </c>
      <c r="D42" s="51"/>
      <c r="E42" s="51">
        <v>0</v>
      </c>
      <c r="F42" s="51">
        <v>0</v>
      </c>
      <c r="G42" s="43">
        <v>0</v>
      </c>
      <c r="H42" s="25">
        <v>2273151013</v>
      </c>
      <c r="I42" s="25">
        <v>184660192</v>
      </c>
      <c r="J42" s="25">
        <v>184660192</v>
      </c>
      <c r="K42" s="25">
        <v>184660192</v>
      </c>
      <c r="L42" s="25">
        <f>'[1]1.BS'!E40</f>
        <v>184660192</v>
      </c>
      <c r="M42" s="25">
        <f>'[1]1.BS'!C40</f>
        <v>184660192</v>
      </c>
      <c r="N42" s="20">
        <v>184660192</v>
      </c>
      <c r="O42" s="20">
        <v>184660192</v>
      </c>
      <c r="P42" s="26">
        <v>79699745</v>
      </c>
      <c r="Q42" s="32" t="s">
        <v>18</v>
      </c>
      <c r="R42" s="32" t="s">
        <v>18</v>
      </c>
      <c r="S42" s="32" t="s">
        <v>18</v>
      </c>
      <c r="T42" s="26" t="s">
        <v>76</v>
      </c>
    </row>
    <row r="43" spans="1:25" ht="18.75">
      <c r="A43" s="52" t="s">
        <v>77</v>
      </c>
      <c r="B43" s="53">
        <v>1077482169316</v>
      </c>
      <c r="C43" s="53">
        <v>198559001025</v>
      </c>
      <c r="D43" s="53">
        <v>155345281326</v>
      </c>
      <c r="E43" s="53">
        <v>60157476432</v>
      </c>
      <c r="F43" s="53">
        <v>17809608776</v>
      </c>
      <c r="G43" s="54">
        <v>17611890875</v>
      </c>
      <c r="H43" s="34">
        <v>17611890875</v>
      </c>
      <c r="I43" s="34">
        <v>17649934275</v>
      </c>
      <c r="J43" s="34">
        <v>21481540182</v>
      </c>
      <c r="K43" s="34">
        <v>12949001668</v>
      </c>
      <c r="L43" s="34">
        <f>'[1]1.BS'!E41</f>
        <v>6491036858</v>
      </c>
      <c r="M43" s="34">
        <f>'[1]1.BS'!C41</f>
        <v>4123759292</v>
      </c>
      <c r="N43" s="34">
        <v>1238383831</v>
      </c>
      <c r="O43" s="34">
        <v>292158751</v>
      </c>
      <c r="P43" s="34">
        <v>-92345702</v>
      </c>
      <c r="Q43" s="34">
        <v>-126174119</v>
      </c>
      <c r="R43" s="34">
        <f>SUM(-106427433)</f>
        <v>-106427433</v>
      </c>
      <c r="S43" s="34">
        <f>SUM(-76409052)</f>
        <v>-76409052</v>
      </c>
      <c r="T43" s="26" t="s">
        <v>78</v>
      </c>
    </row>
    <row r="44" spans="1:25">
      <c r="A44" s="36" t="s">
        <v>79</v>
      </c>
      <c r="B44" s="38">
        <f t="shared" ref="B44:S44" si="2">SUM(B36:B43)</f>
        <v>1123529369352</v>
      </c>
      <c r="C44" s="38">
        <f t="shared" si="2"/>
        <v>222552194272</v>
      </c>
      <c r="D44" s="38">
        <f t="shared" si="2"/>
        <v>175668006450</v>
      </c>
      <c r="E44" s="38">
        <f t="shared" si="2"/>
        <v>74932117753</v>
      </c>
      <c r="F44" s="38">
        <f t="shared" si="2"/>
        <v>31485784198</v>
      </c>
      <c r="G44" s="47">
        <f t="shared" si="2"/>
        <v>29613466109</v>
      </c>
      <c r="H44" s="38">
        <f t="shared" si="2"/>
        <v>30370869783</v>
      </c>
      <c r="I44" s="38">
        <f t="shared" si="2"/>
        <v>27533322802</v>
      </c>
      <c r="J44" s="38">
        <f t="shared" si="2"/>
        <v>28263750046</v>
      </c>
      <c r="K44" s="38">
        <f t="shared" si="2"/>
        <v>17911366737</v>
      </c>
      <c r="L44" s="38">
        <f t="shared" si="2"/>
        <v>11257602102</v>
      </c>
      <c r="M44" s="38">
        <f t="shared" si="2"/>
        <v>8954164819</v>
      </c>
      <c r="N44" s="38">
        <f t="shared" si="2"/>
        <v>6984837656</v>
      </c>
      <c r="O44" s="38">
        <f t="shared" si="2"/>
        <v>6944196760</v>
      </c>
      <c r="P44" s="38">
        <f t="shared" si="2"/>
        <v>4992679524</v>
      </c>
      <c r="Q44" s="38">
        <f t="shared" si="2"/>
        <v>4327873138</v>
      </c>
      <c r="R44" s="38">
        <f t="shared" si="2"/>
        <v>3786764257</v>
      </c>
      <c r="S44" s="38">
        <f t="shared" si="2"/>
        <v>2305034045</v>
      </c>
      <c r="T44" s="38" t="s">
        <v>80</v>
      </c>
    </row>
    <row r="45" spans="1:25">
      <c r="A45" s="55"/>
      <c r="B45" s="55"/>
      <c r="C45" s="55"/>
      <c r="D45" s="55"/>
      <c r="E45" s="55"/>
      <c r="F45" s="56"/>
      <c r="G45" s="56"/>
      <c r="H45" s="55"/>
      <c r="I45" s="55"/>
      <c r="J45" s="57"/>
      <c r="K45" s="55"/>
      <c r="L45" s="25"/>
      <c r="M45" s="25"/>
      <c r="N45" s="55"/>
      <c r="O45" s="55"/>
      <c r="P45" s="20"/>
      <c r="Q45" s="20"/>
      <c r="R45" s="58"/>
      <c r="S45" s="58"/>
      <c r="T45" s="58"/>
    </row>
    <row r="46" spans="1:25" ht="18.75">
      <c r="A46" s="26" t="s">
        <v>81</v>
      </c>
      <c r="B46" s="34">
        <v>376434890161</v>
      </c>
      <c r="C46" s="34">
        <v>81623805890</v>
      </c>
      <c r="D46" s="34">
        <v>62650011704</v>
      </c>
      <c r="E46" s="34">
        <v>297140226.19609028</v>
      </c>
      <c r="F46" s="54">
        <v>147569221</v>
      </c>
      <c r="G46" s="54">
        <v>143728381</v>
      </c>
      <c r="H46" s="34">
        <v>143735791</v>
      </c>
      <c r="I46" s="34">
        <v>138491739</v>
      </c>
      <c r="J46" s="34">
        <v>156523211</v>
      </c>
      <c r="K46" s="34">
        <v>122815678</v>
      </c>
      <c r="L46" s="34">
        <f>'[1]1.BS'!E45</f>
        <v>99481358</v>
      </c>
      <c r="M46" s="34">
        <f>'[1]1.BS'!C45</f>
        <v>82639886</v>
      </c>
      <c r="N46" s="34">
        <v>75550068</v>
      </c>
      <c r="O46" s="34">
        <v>76708220</v>
      </c>
      <c r="P46" s="34">
        <v>81116003</v>
      </c>
      <c r="Q46" s="34">
        <v>78926783</v>
      </c>
      <c r="R46" s="34">
        <v>76276187</v>
      </c>
      <c r="S46" s="34">
        <v>0</v>
      </c>
      <c r="T46" s="26" t="s">
        <v>82</v>
      </c>
    </row>
    <row r="47" spans="1:25" s="59" customFormat="1">
      <c r="A47" s="36" t="s">
        <v>83</v>
      </c>
      <c r="B47" s="38">
        <f t="shared" ref="B47:M47" si="3">SUM(B44:B46)</f>
        <v>1499964259513</v>
      </c>
      <c r="C47" s="38">
        <f t="shared" si="3"/>
        <v>304176000162</v>
      </c>
      <c r="D47" s="38">
        <f t="shared" si="3"/>
        <v>238318018154</v>
      </c>
      <c r="E47" s="38">
        <f t="shared" si="3"/>
        <v>75229257979.196091</v>
      </c>
      <c r="F47" s="38">
        <f t="shared" si="3"/>
        <v>31633353419</v>
      </c>
      <c r="G47" s="47">
        <f t="shared" si="3"/>
        <v>29757194490</v>
      </c>
      <c r="H47" s="38">
        <f t="shared" si="3"/>
        <v>30514605574</v>
      </c>
      <c r="I47" s="38">
        <f t="shared" si="3"/>
        <v>27671814541</v>
      </c>
      <c r="J47" s="38">
        <f t="shared" si="3"/>
        <v>28420273257</v>
      </c>
      <c r="K47" s="38">
        <f t="shared" si="3"/>
        <v>18034182415</v>
      </c>
      <c r="L47" s="38">
        <f t="shared" si="3"/>
        <v>11357083460</v>
      </c>
      <c r="M47" s="38">
        <f t="shared" si="3"/>
        <v>9036804705</v>
      </c>
      <c r="N47" s="38">
        <f>SUM(N44:N46)</f>
        <v>7060387724</v>
      </c>
      <c r="O47" s="38">
        <f>SUM(O44:O46)</f>
        <v>7020904980</v>
      </c>
      <c r="P47" s="38">
        <f>SUM(P44:P46)</f>
        <v>5073795527</v>
      </c>
      <c r="Q47" s="38">
        <f>SUM(Q46,Q44)</f>
        <v>4406799921</v>
      </c>
      <c r="R47" s="38">
        <f>SUM(R46,R44)</f>
        <v>3863040444</v>
      </c>
      <c r="S47" s="38">
        <f>SUM(S46,S44)</f>
        <v>2305034045</v>
      </c>
      <c r="T47" s="38" t="s">
        <v>84</v>
      </c>
    </row>
    <row r="48" spans="1:25" s="59" customFormat="1">
      <c r="A48" s="60"/>
      <c r="B48" s="60"/>
      <c r="C48" s="60"/>
      <c r="D48" s="60"/>
      <c r="E48" s="60"/>
      <c r="F48" s="61"/>
      <c r="G48" s="61"/>
      <c r="H48" s="60"/>
      <c r="I48" s="60"/>
      <c r="J48" s="62"/>
      <c r="K48" s="60"/>
      <c r="L48" s="25"/>
      <c r="M48" s="25"/>
      <c r="N48" s="60"/>
      <c r="O48" s="60"/>
      <c r="P48" s="63"/>
      <c r="Q48" s="63"/>
      <c r="R48" s="63"/>
      <c r="S48" s="63"/>
      <c r="T48" s="63"/>
    </row>
    <row r="49" spans="1:25">
      <c r="A49" s="64" t="s">
        <v>85</v>
      </c>
      <c r="B49" s="65">
        <f t="shared" ref="B49:S49" si="4">SUM(B46,B44,B33)</f>
        <v>6210146786873</v>
      </c>
      <c r="C49" s="65">
        <f t="shared" si="4"/>
        <v>1896181944344</v>
      </c>
      <c r="D49" s="65">
        <f t="shared" si="4"/>
        <v>1501198915698</v>
      </c>
      <c r="E49" s="65">
        <f t="shared" si="4"/>
        <v>655409034395.19604</v>
      </c>
      <c r="F49" s="65">
        <f t="shared" si="4"/>
        <v>321520457206</v>
      </c>
      <c r="G49" s="66">
        <f t="shared" si="4"/>
        <v>304216974695</v>
      </c>
      <c r="H49" s="65">
        <f t="shared" si="4"/>
        <v>305442124207</v>
      </c>
      <c r="I49" s="65">
        <f t="shared" si="4"/>
        <v>251029299156</v>
      </c>
      <c r="J49" s="65">
        <f t="shared" si="4"/>
        <v>234795067679</v>
      </c>
      <c r="K49" s="65">
        <f t="shared" si="4"/>
        <v>171914630110</v>
      </c>
      <c r="L49" s="65">
        <f t="shared" si="4"/>
        <v>138895470071</v>
      </c>
      <c r="M49" s="65">
        <f t="shared" si="4"/>
        <v>117225047894</v>
      </c>
      <c r="N49" s="65">
        <f t="shared" si="4"/>
        <v>83892286521</v>
      </c>
      <c r="O49" s="65">
        <f t="shared" si="4"/>
        <v>75642066002</v>
      </c>
      <c r="P49" s="65">
        <f t="shared" si="4"/>
        <v>114761468584</v>
      </c>
      <c r="Q49" s="65">
        <f t="shared" si="4"/>
        <v>101967500394</v>
      </c>
      <c r="R49" s="65">
        <f t="shared" si="4"/>
        <v>89301194577</v>
      </c>
      <c r="S49" s="65">
        <f t="shared" si="4"/>
        <v>80023042168</v>
      </c>
      <c r="T49" s="65" t="s">
        <v>86</v>
      </c>
      <c r="V49" s="49"/>
      <c r="W49" s="49"/>
      <c r="X49" s="67"/>
      <c r="Y49" s="67"/>
    </row>
    <row r="50" spans="1:25">
      <c r="E50" s="3"/>
      <c r="H50" s="3"/>
    </row>
    <row r="51" spans="1:25"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</sheetData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2024-06-26T07:32:51Z</dcterms:created>
  <dcterms:modified xsi:type="dcterms:W3CDTF">2024-06-26T07:37:15Z</dcterms:modified>
</cp:coreProperties>
</file>