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قائمة المركز المالي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N47" i="1" l="1"/>
  <c r="M47" i="1"/>
  <c r="N45" i="1"/>
  <c r="M45" i="1"/>
  <c r="R44" i="1"/>
  <c r="R46" i="1" s="1"/>
  <c r="R48" i="1" s="1"/>
  <c r="Q44" i="1"/>
  <c r="Q46" i="1" s="1"/>
  <c r="Q48" i="1" s="1"/>
  <c r="P44" i="1"/>
  <c r="P46" i="1" s="1"/>
  <c r="P48" i="1" s="1"/>
  <c r="O44" i="1"/>
  <c r="O46" i="1" s="1"/>
  <c r="O48" i="1" s="1"/>
  <c r="L44" i="1"/>
  <c r="L46" i="1" s="1"/>
  <c r="L48" i="1" s="1"/>
  <c r="K44" i="1"/>
  <c r="K46" i="1" s="1"/>
  <c r="K48" i="1" s="1"/>
  <c r="J44" i="1"/>
  <c r="J46" i="1" s="1"/>
  <c r="J48" i="1" s="1"/>
  <c r="I44" i="1"/>
  <c r="I46" i="1" s="1"/>
  <c r="I48" i="1" s="1"/>
  <c r="H44" i="1"/>
  <c r="H46" i="1" s="1"/>
  <c r="H48" i="1" s="1"/>
  <c r="G44" i="1"/>
  <c r="G46" i="1" s="1"/>
  <c r="G48" i="1" s="1"/>
  <c r="F44" i="1"/>
  <c r="F46" i="1" s="1"/>
  <c r="F48" i="1" s="1"/>
  <c r="E44" i="1"/>
  <c r="E46" i="1" s="1"/>
  <c r="E48" i="1" s="1"/>
  <c r="D44" i="1"/>
  <c r="D46" i="1" s="1"/>
  <c r="D48" i="1" s="1"/>
  <c r="C44" i="1"/>
  <c r="C46" i="1" s="1"/>
  <c r="C48" i="1" s="1"/>
  <c r="T43" i="1"/>
  <c r="T44" i="1" s="1"/>
  <c r="T46" i="1" s="1"/>
  <c r="T48" i="1" s="1"/>
  <c r="S43" i="1"/>
  <c r="N43" i="1"/>
  <c r="M43" i="1"/>
  <c r="N42" i="1"/>
  <c r="N44" i="1" s="1"/>
  <c r="N46" i="1" s="1"/>
  <c r="M42" i="1"/>
  <c r="S41" i="1"/>
  <c r="S44" i="1" s="1"/>
  <c r="S46" i="1" s="1"/>
  <c r="S48" i="1" s="1"/>
  <c r="N41" i="1"/>
  <c r="M41" i="1"/>
  <c r="N39" i="1"/>
  <c r="M39" i="1"/>
  <c r="N38" i="1"/>
  <c r="M38" i="1"/>
  <c r="N37" i="1"/>
  <c r="M37" i="1"/>
  <c r="N36" i="1"/>
  <c r="M36" i="1"/>
  <c r="M44" i="1" s="1"/>
  <c r="M46" i="1" s="1"/>
  <c r="T33" i="1"/>
  <c r="S33" i="1"/>
  <c r="R33" i="1"/>
  <c r="Q33" i="1"/>
  <c r="P33" i="1"/>
  <c r="O33" i="1"/>
  <c r="L33" i="1"/>
  <c r="K33" i="1"/>
  <c r="J33" i="1"/>
  <c r="I33" i="1"/>
  <c r="H33" i="1"/>
  <c r="G33" i="1"/>
  <c r="F33" i="1"/>
  <c r="E33" i="1"/>
  <c r="D33" i="1"/>
  <c r="C33" i="1"/>
  <c r="N32" i="1"/>
  <c r="M32" i="1"/>
  <c r="N30" i="1"/>
  <c r="M30" i="1"/>
  <c r="N28" i="1"/>
  <c r="M28" i="1"/>
  <c r="N27" i="1"/>
  <c r="M27" i="1"/>
  <c r="N26" i="1"/>
  <c r="M26" i="1"/>
  <c r="N25" i="1"/>
  <c r="N33" i="1" s="1"/>
  <c r="M25" i="1"/>
  <c r="M33" i="1" s="1"/>
  <c r="T21" i="1"/>
  <c r="S21" i="1"/>
  <c r="R21" i="1"/>
  <c r="Q21" i="1"/>
  <c r="P21" i="1"/>
  <c r="O21" i="1"/>
  <c r="L21" i="1"/>
  <c r="K21" i="1"/>
  <c r="J21" i="1"/>
  <c r="I21" i="1"/>
  <c r="H21" i="1"/>
  <c r="G21" i="1"/>
  <c r="F21" i="1"/>
  <c r="E21" i="1"/>
  <c r="D21" i="1"/>
  <c r="C21" i="1"/>
  <c r="N20" i="1"/>
  <c r="M20" i="1"/>
  <c r="N18" i="1"/>
  <c r="M18" i="1"/>
  <c r="N17" i="1"/>
  <c r="M17" i="1"/>
  <c r="N16" i="1"/>
  <c r="M16" i="1"/>
  <c r="N15" i="1"/>
  <c r="M15" i="1"/>
  <c r="N11" i="1"/>
  <c r="M11" i="1"/>
  <c r="N9" i="1"/>
  <c r="M9" i="1"/>
  <c r="N8" i="1"/>
  <c r="M8" i="1"/>
  <c r="N7" i="1"/>
  <c r="N21" i="1" s="1"/>
  <c r="M7" i="1"/>
  <c r="M21" i="1" s="1"/>
  <c r="M48" i="1" l="1"/>
  <c r="N48" i="1"/>
</calcChain>
</file>

<file path=xl/sharedStrings.xml><?xml version="1.0" encoding="utf-8"?>
<sst xmlns="http://schemas.openxmlformats.org/spreadsheetml/2006/main" count="128" uniqueCount="84">
  <si>
    <t>بنك الائتمان الأهلي (أي تي بي) ش.م.م.ع</t>
  </si>
  <si>
    <t>قائمة المركز المالي</t>
  </si>
  <si>
    <t>Statement of Financial Position</t>
  </si>
  <si>
    <t>بعد تطبيق المعيار رقم 9</t>
  </si>
  <si>
    <t>البيان</t>
  </si>
  <si>
    <t>الموجودات:</t>
  </si>
  <si>
    <t xml:space="preserve">نقد وارصدة لدى مصرف سورية المركزي </t>
  </si>
  <si>
    <t>Cash and balances with Central Bank of Syria</t>
  </si>
  <si>
    <t xml:space="preserve">ارصدة لدى المصارف </t>
  </si>
  <si>
    <t>Balances due from banks</t>
  </si>
  <si>
    <t xml:space="preserve">ايداعات لدى المصارف  </t>
  </si>
  <si>
    <t>-</t>
  </si>
  <si>
    <t>Placements due from banks</t>
  </si>
  <si>
    <t>مشتقات أدوات مالية</t>
  </si>
  <si>
    <t>Derivative Financial Instruments</t>
  </si>
  <si>
    <t>تسهيلات ائتمانية مباشرة (بالصافي)</t>
  </si>
  <si>
    <t>Loans and advances to customer (net)</t>
  </si>
  <si>
    <t>موجودات مالية - قروض وسلف</t>
  </si>
  <si>
    <t>Financial Assets - Loans and Advances to Banks</t>
  </si>
  <si>
    <t>موجودات مالية بالقيمة العادلة من خلال الدخل الشامل الاخر</t>
  </si>
  <si>
    <t>Financial assets FVTOCI</t>
  </si>
  <si>
    <t>موجودات مالية بالكلفة المطفأة</t>
  </si>
  <si>
    <t>Financial assets amortized cost</t>
  </si>
  <si>
    <t xml:space="preserve">موجودات مالية متوفرة للبيع </t>
  </si>
  <si>
    <t>Financial investments - available for sale</t>
  </si>
  <si>
    <t xml:space="preserve">موجودات ثابتة </t>
  </si>
  <si>
    <t>Fixed assets</t>
  </si>
  <si>
    <t xml:space="preserve">موجودات غير ملموسة </t>
  </si>
  <si>
    <t>Intangible assets</t>
  </si>
  <si>
    <t xml:space="preserve">موجودات اخرى </t>
  </si>
  <si>
    <t>Other assets</t>
  </si>
  <si>
    <t>حقوق استخدام الأصول المستأجرة</t>
  </si>
  <si>
    <t>Rights of use rented assets</t>
  </si>
  <si>
    <t xml:space="preserve">الوديعة المجمدة لدى مصرف سورية المركزي </t>
  </si>
  <si>
    <t>Statutory blocked funds at Central Bank of Syria</t>
  </si>
  <si>
    <t xml:space="preserve">مجموع الموجودات </t>
  </si>
  <si>
    <t>Total Assets</t>
  </si>
  <si>
    <t>المطلوبات وحقوق الملكية:</t>
  </si>
  <si>
    <t>Liabilities &amp; Shareholders' Equity:</t>
  </si>
  <si>
    <t>المطلوبات:</t>
  </si>
  <si>
    <t>Liabilities:</t>
  </si>
  <si>
    <t xml:space="preserve">ودائع المصارف </t>
  </si>
  <si>
    <t>Banks Deposits</t>
  </si>
  <si>
    <t xml:space="preserve">ودائع العملاء </t>
  </si>
  <si>
    <t>Customers Deposits</t>
  </si>
  <si>
    <t xml:space="preserve">تأمينات نقدية </t>
  </si>
  <si>
    <t>Cash Margins</t>
  </si>
  <si>
    <t>مخصصات متنوعة</t>
  </si>
  <si>
    <t xml:space="preserve">Miscellaneous Provisions  </t>
  </si>
  <si>
    <t xml:space="preserve">مخصص ضريبة الدخل </t>
  </si>
  <si>
    <t>Provision for Income Tax</t>
  </si>
  <si>
    <t>مطلوبات ضريبية مؤجلة</t>
  </si>
  <si>
    <t>Deferred Income Tax Liabilities</t>
  </si>
  <si>
    <t>التزامات عقود الاجار</t>
  </si>
  <si>
    <t>Liabilities of operational rent contracts</t>
  </si>
  <si>
    <t xml:space="preserve">مطلوبات اخرى </t>
  </si>
  <si>
    <t>Other Liabilities</t>
  </si>
  <si>
    <t xml:space="preserve">مجموع المطلوبات </t>
  </si>
  <si>
    <t>Total Liabilities</t>
  </si>
  <si>
    <t>حقوق الملكية:</t>
  </si>
  <si>
    <t xml:space="preserve"> Shareholders' Equity:</t>
  </si>
  <si>
    <t xml:space="preserve">رأس المال المكتتب به والمدفوع </t>
  </si>
  <si>
    <t>Capital Subscribed &amp; Paid</t>
  </si>
  <si>
    <t xml:space="preserve">احتياطي قانوني </t>
  </si>
  <si>
    <t>Statutory Reserve</t>
  </si>
  <si>
    <t xml:space="preserve">احتياطي خاص </t>
  </si>
  <si>
    <t>Special Reserve</t>
  </si>
  <si>
    <t>احتياطي عام لمخاطر التمويل</t>
  </si>
  <si>
    <t>General Reserve for Credit Risks</t>
  </si>
  <si>
    <t>احتياطي التغير في القيمة العادلة</t>
  </si>
  <si>
    <t>Accumulated change in the fair value of Financial assets through OCI</t>
  </si>
  <si>
    <t xml:space="preserve">التغير المتراكم في القيمة العادلة للموجودات المالية المتوفرة للبيع </t>
  </si>
  <si>
    <t>Accumulated Change in Fair Value</t>
  </si>
  <si>
    <t>الارباح المدورة المحققة (الخسائر المتراكمة)</t>
  </si>
  <si>
    <t>Accumulated realized  gains (losses)</t>
  </si>
  <si>
    <t>الأرباح المدورة غير المحققة (الخسائر المتراكمة)</t>
  </si>
  <si>
    <t>Accumulated unrealized gains (losses)</t>
  </si>
  <si>
    <t xml:space="preserve">مجموع حقوق المساهمين في المصرف </t>
  </si>
  <si>
    <t>Total Equity</t>
  </si>
  <si>
    <t>حقوق الأقلية (الجهة غير المسيطرة)</t>
  </si>
  <si>
    <t>Minority interests (Non-controlling interests)</t>
  </si>
  <si>
    <t xml:space="preserve">مجموع حقوق الملكية </t>
  </si>
  <si>
    <t xml:space="preserve">مجموع المطلوبات وحقوق الملكية </t>
  </si>
  <si>
    <t xml:space="preserve"> 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</si>
</sst>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FF0000"/>
      <name val="Arabic Transparent"/>
      <charset val="178"/>
    </font>
    <font>
      <b/>
      <sz val="13"/>
      <color theme="1"/>
      <name val="Arabic Transparent"/>
      <charset val="178"/>
    </font>
    <font>
      <b/>
      <sz val="14"/>
      <color theme="1"/>
      <name val="Arabic Transparent"/>
      <charset val="178"/>
    </font>
    <font>
      <b/>
      <sz val="14"/>
      <color theme="0"/>
      <name val="Arabic Transparent"/>
      <charset val="178"/>
    </font>
    <font>
      <sz val="11"/>
      <color theme="1"/>
      <name val="Arabic Transparent"/>
      <charset val="178"/>
    </font>
    <font>
      <b/>
      <sz val="14"/>
      <color theme="1"/>
      <name val="Arabic Transparent"/>
    </font>
    <font>
      <b/>
      <sz val="13"/>
      <color theme="0"/>
      <name val="Arabic Transparent"/>
      <charset val="178"/>
    </font>
    <font>
      <b/>
      <u/>
      <sz val="13"/>
      <color theme="1"/>
      <name val="Arabic Transparent"/>
      <charset val="178"/>
    </font>
    <font>
      <sz val="13"/>
      <color theme="1"/>
      <name val="Arabic Transparent"/>
      <charset val="178"/>
    </font>
    <font>
      <u val="singleAccounting"/>
      <sz val="13"/>
      <color theme="1"/>
      <name val="Arabic Transparent"/>
      <charset val="178"/>
    </font>
    <font>
      <sz val="13"/>
      <color theme="0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</cellStyleXfs>
  <cellXfs count="64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/>
    <xf numFmtId="0" fontId="6" fillId="3" borderId="0" xfId="0" applyFont="1" applyFill="1"/>
    <xf numFmtId="0" fontId="7" fillId="3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0" fontId="8" fillId="2" borderId="3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/>
    </xf>
    <xf numFmtId="0" fontId="8" fillId="2" borderId="3" xfId="0" applyNumberFormat="1" applyFont="1" applyFill="1" applyBorder="1" applyAlignment="1">
      <alignment horizontal="left"/>
    </xf>
    <xf numFmtId="0" fontId="9" fillId="0" borderId="4" xfId="0" applyFont="1" applyBorder="1"/>
    <xf numFmtId="164" fontId="10" fillId="0" borderId="4" xfId="1" applyNumberFormat="1" applyFont="1" applyBorder="1"/>
    <xf numFmtId="0" fontId="9" fillId="0" borderId="4" xfId="0" applyFont="1" applyBorder="1" applyAlignment="1">
      <alignment horizontal="center"/>
    </xf>
    <xf numFmtId="0" fontId="0" fillId="0" borderId="4" xfId="0" applyBorder="1"/>
    <xf numFmtId="0" fontId="10" fillId="0" borderId="4" xfId="0" applyFont="1" applyBorder="1"/>
    <xf numFmtId="3" fontId="10" fillId="0" borderId="4" xfId="0" applyNumberFormat="1" applyFont="1" applyBorder="1"/>
    <xf numFmtId="41" fontId="10" fillId="0" borderId="4" xfId="2" applyNumberFormat="1" applyFont="1" applyFill="1" applyBorder="1"/>
    <xf numFmtId="41" fontId="10" fillId="0" borderId="4" xfId="2" applyNumberFormat="1" applyFont="1" applyFill="1" applyBorder="1" applyAlignment="1">
      <alignment horizontal="right"/>
    </xf>
    <xf numFmtId="43" fontId="10" fillId="0" borderId="4" xfId="1" applyFont="1" applyBorder="1"/>
    <xf numFmtId="164" fontId="10" fillId="4" borderId="4" xfId="1" applyNumberFormat="1" applyFont="1" applyFill="1" applyBorder="1"/>
    <xf numFmtId="0" fontId="10" fillId="4" borderId="4" xfId="0" applyFont="1" applyFill="1" applyBorder="1"/>
    <xf numFmtId="164" fontId="10" fillId="0" borderId="4" xfId="1" applyNumberFormat="1" applyFont="1" applyFill="1" applyBorder="1"/>
    <xf numFmtId="43" fontId="10" fillId="4" borderId="4" xfId="1" applyFont="1" applyFill="1" applyBorder="1"/>
    <xf numFmtId="41" fontId="10" fillId="4" borderId="4" xfId="2" applyNumberFormat="1" applyFont="1" applyFill="1" applyBorder="1" applyAlignment="1">
      <alignment horizontal="right"/>
    </xf>
    <xf numFmtId="41" fontId="10" fillId="4" borderId="4" xfId="2" applyNumberFormat="1" applyFont="1" applyFill="1" applyBorder="1"/>
    <xf numFmtId="0" fontId="0" fillId="4" borderId="0" xfId="0" applyFill="1"/>
    <xf numFmtId="0" fontId="10" fillId="0" borderId="4" xfId="0" applyFont="1" applyFill="1" applyBorder="1"/>
    <xf numFmtId="0" fontId="0" fillId="0" borderId="0" xfId="0" applyFill="1"/>
    <xf numFmtId="43" fontId="10" fillId="0" borderId="4" xfId="1" applyFont="1" applyFill="1" applyBorder="1"/>
    <xf numFmtId="41" fontId="11" fillId="0" borderId="4" xfId="2" applyNumberFormat="1" applyFont="1" applyFill="1" applyBorder="1"/>
    <xf numFmtId="0" fontId="8" fillId="2" borderId="4" xfId="0" applyFont="1" applyFill="1" applyBorder="1"/>
    <xf numFmtId="41" fontId="8" fillId="2" borderId="4" xfId="2" applyNumberFormat="1" applyFont="1" applyFill="1" applyBorder="1"/>
    <xf numFmtId="0" fontId="12" fillId="2" borderId="4" xfId="0" applyFont="1" applyFill="1" applyBorder="1"/>
    <xf numFmtId="0" fontId="10" fillId="0" borderId="4" xfId="0" applyFont="1" applyBorder="1" applyAlignment="1">
      <alignment horizontal="center"/>
    </xf>
    <xf numFmtId="37" fontId="10" fillId="0" borderId="4" xfId="0" applyNumberFormat="1" applyFont="1" applyBorder="1"/>
    <xf numFmtId="164" fontId="9" fillId="0" borderId="4" xfId="1" applyNumberFormat="1" applyFont="1" applyBorder="1"/>
    <xf numFmtId="37" fontId="9" fillId="0" borderId="4" xfId="0" applyNumberFormat="1" applyFont="1" applyBorder="1"/>
    <xf numFmtId="41" fontId="10" fillId="0" borderId="4" xfId="2" applyNumberFormat="1" applyFont="1" applyFill="1" applyBorder="1" applyAlignment="1">
      <alignment horizontal="center"/>
    </xf>
    <xf numFmtId="41" fontId="10" fillId="0" borderId="4" xfId="2" applyNumberFormat="1" applyFont="1" applyFill="1" applyBorder="1" applyAlignment="1">
      <alignment readingOrder="1"/>
    </xf>
    <xf numFmtId="164" fontId="11" fillId="0" borderId="4" xfId="1" applyNumberFormat="1" applyFont="1" applyFill="1" applyBorder="1"/>
    <xf numFmtId="41" fontId="11" fillId="0" borderId="4" xfId="2" applyNumberFormat="1" applyFont="1" applyFill="1" applyBorder="1" applyAlignment="1">
      <alignment horizontal="center"/>
    </xf>
    <xf numFmtId="164" fontId="8" fillId="2" borderId="4" xfId="1" applyNumberFormat="1" applyFont="1" applyFill="1" applyBorder="1"/>
    <xf numFmtId="0" fontId="10" fillId="0" borderId="4" xfId="0" applyFont="1" applyBorder="1" applyAlignment="1">
      <alignment vertical="center" wrapText="1"/>
    </xf>
    <xf numFmtId="164" fontId="10" fillId="0" borderId="4" xfId="1" applyNumberFormat="1" applyFont="1" applyBorder="1" applyAlignment="1">
      <alignment vertical="center" wrapText="1"/>
    </xf>
    <xf numFmtId="164" fontId="8" fillId="2" borderId="4" xfId="0" applyNumberFormat="1" applyFont="1" applyFill="1" applyBorder="1"/>
    <xf numFmtId="41" fontId="11" fillId="0" borderId="4" xfId="2" applyNumberFormat="1" applyFont="1" applyFill="1" applyBorder="1" applyAlignment="1">
      <alignment horizontal="right"/>
    </xf>
    <xf numFmtId="0" fontId="3" fillId="0" borderId="4" xfId="0" applyFont="1" applyBorder="1"/>
    <xf numFmtId="164" fontId="3" fillId="0" borderId="4" xfId="1" applyNumberFormat="1" applyFont="1" applyBorder="1"/>
    <xf numFmtId="0" fontId="3" fillId="0" borderId="4" xfId="0" applyFont="1" applyBorder="1" applyAlignment="1">
      <alignment horizontal="center"/>
    </xf>
    <xf numFmtId="37" fontId="3" fillId="0" borderId="4" xfId="0" applyNumberFormat="1" applyFont="1" applyBorder="1"/>
    <xf numFmtId="0" fontId="8" fillId="2" borderId="5" xfId="0" applyFont="1" applyFill="1" applyBorder="1"/>
    <xf numFmtId="41" fontId="8" fillId="2" borderId="5" xfId="2" applyNumberFormat="1" applyFont="1" applyFill="1" applyBorder="1"/>
    <xf numFmtId="0" fontId="12" fillId="2" borderId="5" xfId="0" applyFont="1" applyFill="1" applyBorder="1"/>
    <xf numFmtId="0" fontId="0" fillId="0" borderId="0" xfId="0" applyAlignment="1">
      <alignment horizontal="center"/>
    </xf>
    <xf numFmtId="3" fontId="0" fillId="0" borderId="0" xfId="0" applyNumberFormat="1"/>
    <xf numFmtId="41" fontId="0" fillId="0" borderId="0" xfId="0" applyNumberFormat="1"/>
  </cellXfs>
  <cellStyles count="11">
    <cellStyle name="Comma" xfId="1" builtinId="3"/>
    <cellStyle name="Comma [0]" xfId="2" builtinId="6"/>
    <cellStyle name="Comma 2" xfId="3"/>
    <cellStyle name="Comma 2 2" xfId="4"/>
    <cellStyle name="Comma 3" xfId="5"/>
    <cellStyle name="Normal" xfId="0" builtinId="0"/>
    <cellStyle name="Normal 2" xfId="6"/>
    <cellStyle name="Normal 3" xfId="7"/>
    <cellStyle name="Normal 4" xfId="8"/>
    <cellStyle name="Normal 5" xfId="9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583;&#1585;&#1575;&#1587;&#1575;&#1578;/&#1583;&#1604;&#1610;&#1604;%20&#1575;&#1604;&#1588;&#1585;&#1603;&#1575;&#1578;%20&#1575;&#1604;&#1606;&#1607;&#1575;&#1574;&#1610;%20&#1604;&#1593;&#1575;&#1605;%202015/Osama/BASY/BASY's%20Financial%20Statements%20as%20at%2031-12-2014%20-%20%20Arab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OCI"/>
      <sheetName val="Equity"/>
      <sheetName val="CF"/>
    </sheetNames>
    <sheetDataSet>
      <sheetData sheetId="0">
        <row r="5">
          <cell r="C5">
            <v>24310222434</v>
          </cell>
          <cell r="E5">
            <v>15932358641</v>
          </cell>
        </row>
        <row r="6">
          <cell r="C6">
            <v>15561427252</v>
          </cell>
          <cell r="E6">
            <v>8705234045</v>
          </cell>
        </row>
        <row r="7">
          <cell r="C7">
            <v>308550000</v>
          </cell>
          <cell r="E7">
            <v>0</v>
          </cell>
        </row>
        <row r="8">
          <cell r="C8">
            <v>17822584633</v>
          </cell>
          <cell r="E8">
            <v>18571954894</v>
          </cell>
        </row>
        <row r="9">
          <cell r="C9">
            <v>2476163610</v>
          </cell>
          <cell r="E9">
            <v>7984807111</v>
          </cell>
        </row>
        <row r="10">
          <cell r="C10">
            <v>1435711626</v>
          </cell>
          <cell r="E10">
            <v>1301286142</v>
          </cell>
        </row>
        <row r="11">
          <cell r="C11">
            <v>88147141</v>
          </cell>
          <cell r="E11">
            <v>88160983</v>
          </cell>
        </row>
        <row r="12">
          <cell r="C12">
            <v>854039356</v>
          </cell>
          <cell r="E12">
            <v>612745223</v>
          </cell>
        </row>
        <row r="13">
          <cell r="C13">
            <v>1584058568</v>
          </cell>
          <cell r="E13">
            <v>1209154896</v>
          </cell>
        </row>
        <row r="20">
          <cell r="C20">
            <v>2678229565</v>
          </cell>
          <cell r="E20">
            <v>1880677105</v>
          </cell>
        </row>
        <row r="21">
          <cell r="C21">
            <v>49015606716</v>
          </cell>
          <cell r="E21">
            <v>42178733643</v>
          </cell>
        </row>
        <row r="22">
          <cell r="C22">
            <v>1325148811</v>
          </cell>
          <cell r="E22">
            <v>1443391268</v>
          </cell>
        </row>
        <row r="23">
          <cell r="C23">
            <v>267363625</v>
          </cell>
          <cell r="E23">
            <v>213674363</v>
          </cell>
        </row>
        <row r="24">
          <cell r="C24">
            <v>3189</v>
          </cell>
          <cell r="E24">
            <v>25170358</v>
          </cell>
        </row>
        <row r="25">
          <cell r="C25">
            <v>983994485</v>
          </cell>
          <cell r="E25">
            <v>1379703264</v>
          </cell>
        </row>
        <row r="31">
          <cell r="C31">
            <v>5724500000</v>
          </cell>
          <cell r="E31">
            <v>5724500000</v>
          </cell>
        </row>
        <row r="32">
          <cell r="C32">
            <v>281980288</v>
          </cell>
          <cell r="E32">
            <v>281980288</v>
          </cell>
        </row>
        <row r="33">
          <cell r="C33">
            <v>281980288</v>
          </cell>
          <cell r="E33">
            <v>281980288</v>
          </cell>
        </row>
        <row r="34">
          <cell r="C34">
            <v>293116747</v>
          </cell>
          <cell r="E34">
            <v>293116747</v>
          </cell>
        </row>
        <row r="35">
          <cell r="C35">
            <v>9569</v>
          </cell>
          <cell r="E35">
            <v>75510234</v>
          </cell>
        </row>
        <row r="36">
          <cell r="C36">
            <v>-4447738026</v>
          </cell>
          <cell r="E36">
            <v>-4447737997</v>
          </cell>
        </row>
        <row r="37">
          <cell r="C37">
            <v>8036708773</v>
          </cell>
          <cell r="E37">
            <v>5075001813</v>
          </cell>
        </row>
        <row r="40">
          <cell r="C40">
            <v>590</v>
          </cell>
          <cell r="E40">
            <v>561</v>
          </cell>
        </row>
      </sheetData>
      <sheetData sheetId="1">
        <row r="4">
          <cell r="C4">
            <v>2645018096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F58"/>
  <sheetViews>
    <sheetView rightToLeft="1" tabSelected="1" topLeftCell="B1" zoomScale="90" zoomScaleNormal="90" workbookViewId="0">
      <pane ySplit="5" topLeftCell="A6" activePane="bottomLeft" state="frozen"/>
      <selection activeCell="B1" sqref="B1"/>
      <selection pane="bottomLeft" activeCell="C48" sqref="C48:F48"/>
    </sheetView>
  </sheetViews>
  <sheetFormatPr defaultRowHeight="15"/>
  <cols>
    <col min="1" max="1" width="0" hidden="1" customWidth="1"/>
    <col min="2" max="2" width="54.140625" bestFit="1" customWidth="1"/>
    <col min="3" max="3" width="24.5703125" bestFit="1" customWidth="1"/>
    <col min="4" max="4" width="22.42578125" customWidth="1"/>
    <col min="5" max="9" width="22.42578125" bestFit="1" customWidth="1"/>
    <col min="10" max="10" width="22.42578125" customWidth="1"/>
    <col min="11" max="11" width="22.42578125" style="61" customWidth="1"/>
    <col min="12" max="14" width="21" customWidth="1"/>
    <col min="15" max="19" width="21" bestFit="1" customWidth="1"/>
    <col min="20" max="20" width="21" style="62" bestFit="1" customWidth="1"/>
    <col min="21" max="21" width="80.28515625" style="62" bestFit="1" customWidth="1"/>
  </cols>
  <sheetData>
    <row r="2" spans="2:84" ht="18">
      <c r="B2" s="1" t="s">
        <v>0</v>
      </c>
      <c r="C2" s="2"/>
      <c r="D2" s="2"/>
      <c r="E2" s="2"/>
      <c r="F2" s="2"/>
      <c r="G2" s="2"/>
      <c r="H2" s="2"/>
      <c r="I2" s="2"/>
      <c r="J2" s="2"/>
      <c r="K2" s="3"/>
      <c r="L2" s="2"/>
      <c r="M2" s="2"/>
      <c r="N2" s="2"/>
      <c r="O2" s="2"/>
      <c r="P2" s="4"/>
      <c r="Q2" s="4"/>
      <c r="R2" s="4"/>
      <c r="S2" s="4"/>
      <c r="T2" s="4"/>
      <c r="U2" s="4"/>
    </row>
    <row r="3" spans="2:84" ht="18">
      <c r="B3" s="5" t="s">
        <v>1</v>
      </c>
      <c r="C3" s="6"/>
      <c r="D3" s="6"/>
      <c r="E3" s="6"/>
      <c r="F3" s="6"/>
      <c r="G3" s="6"/>
      <c r="H3" s="6"/>
      <c r="I3" s="6"/>
      <c r="J3" s="6"/>
      <c r="K3" s="7"/>
      <c r="L3" s="6"/>
      <c r="M3" s="6"/>
      <c r="N3" s="6"/>
      <c r="O3" s="2"/>
      <c r="P3" s="4"/>
      <c r="Q3" s="4"/>
      <c r="R3" s="4"/>
      <c r="S3" s="4"/>
      <c r="T3" s="4"/>
      <c r="U3" s="5" t="s">
        <v>2</v>
      </c>
    </row>
    <row r="4" spans="2:84" ht="28.5" customHeight="1">
      <c r="B4" s="8"/>
      <c r="C4" s="9"/>
      <c r="D4" s="9"/>
      <c r="E4" s="9"/>
      <c r="F4" s="9"/>
      <c r="G4" s="10" t="s">
        <v>3</v>
      </c>
      <c r="H4" s="10"/>
      <c r="I4" s="8"/>
      <c r="J4" s="8"/>
      <c r="K4" s="11"/>
      <c r="L4" s="8"/>
      <c r="M4" s="8"/>
      <c r="N4" s="8"/>
      <c r="O4" s="8"/>
      <c r="P4" s="8"/>
      <c r="Q4" s="8"/>
      <c r="R4" s="8"/>
      <c r="S4" s="8"/>
      <c r="T4" s="12"/>
      <c r="U4" s="12"/>
    </row>
    <row r="5" spans="2:84" ht="16.5">
      <c r="B5" s="13" t="s">
        <v>4</v>
      </c>
      <c r="C5" s="14">
        <v>2023</v>
      </c>
      <c r="D5" s="14">
        <v>2022</v>
      </c>
      <c r="E5" s="14">
        <v>2021</v>
      </c>
      <c r="F5" s="14">
        <v>2020</v>
      </c>
      <c r="G5" s="14">
        <v>2019</v>
      </c>
      <c r="H5" s="14">
        <v>2018</v>
      </c>
      <c r="I5" s="14">
        <v>2018</v>
      </c>
      <c r="J5" s="14">
        <v>2017</v>
      </c>
      <c r="K5" s="14">
        <v>2016</v>
      </c>
      <c r="L5" s="15">
        <v>2015</v>
      </c>
      <c r="M5" s="14">
        <v>2014</v>
      </c>
      <c r="N5" s="14">
        <v>2013</v>
      </c>
      <c r="O5" s="14">
        <v>2012</v>
      </c>
      <c r="P5" s="14">
        <v>2011</v>
      </c>
      <c r="Q5" s="14">
        <v>2010</v>
      </c>
      <c r="R5" s="14">
        <v>2009</v>
      </c>
      <c r="S5" s="16">
        <v>2008</v>
      </c>
      <c r="T5" s="16">
        <v>2007</v>
      </c>
      <c r="U5" s="17" t="s">
        <v>2</v>
      </c>
    </row>
    <row r="6" spans="2:84" ht="16.5">
      <c r="B6" s="18" t="s">
        <v>5</v>
      </c>
      <c r="C6" s="18"/>
      <c r="D6" s="19"/>
      <c r="E6" s="18"/>
      <c r="F6" s="18"/>
      <c r="G6" s="18"/>
      <c r="H6" s="18"/>
      <c r="I6" s="20"/>
      <c r="J6" s="20"/>
      <c r="K6" s="20"/>
      <c r="L6" s="18"/>
      <c r="M6" s="21"/>
      <c r="N6" s="21"/>
      <c r="O6" s="18"/>
      <c r="P6" s="18"/>
      <c r="Q6" s="22"/>
      <c r="R6" s="22"/>
      <c r="S6" s="23"/>
      <c r="T6" s="23"/>
      <c r="U6" s="23"/>
    </row>
    <row r="7" spans="2:84" ht="16.5">
      <c r="B7" s="22" t="s">
        <v>6</v>
      </c>
      <c r="C7" s="19">
        <v>355974977590</v>
      </c>
      <c r="D7" s="19">
        <v>98203258719</v>
      </c>
      <c r="E7" s="19">
        <v>133118046546</v>
      </c>
      <c r="F7" s="19">
        <v>46481938321</v>
      </c>
      <c r="G7" s="19">
        <v>24649325458</v>
      </c>
      <c r="H7" s="19">
        <v>48602715422</v>
      </c>
      <c r="I7" s="24">
        <v>48602855903</v>
      </c>
      <c r="J7" s="24">
        <v>38898541058</v>
      </c>
      <c r="K7" s="24">
        <v>23568213484</v>
      </c>
      <c r="L7" s="24">
        <v>17049265968</v>
      </c>
      <c r="M7" s="24">
        <f>[1]BS!C5</f>
        <v>24310222434</v>
      </c>
      <c r="N7" s="24">
        <f>[1]BS!E5</f>
        <v>15932358641</v>
      </c>
      <c r="O7" s="24">
        <v>14061721997</v>
      </c>
      <c r="P7" s="24">
        <v>12789114592</v>
      </c>
      <c r="Q7" s="24">
        <v>26906008457</v>
      </c>
      <c r="R7" s="24">
        <v>16906790003</v>
      </c>
      <c r="S7" s="24">
        <v>10815729429</v>
      </c>
      <c r="T7" s="24">
        <v>6618238545</v>
      </c>
      <c r="U7" s="24" t="s">
        <v>7</v>
      </c>
    </row>
    <row r="8" spans="2:84" ht="16.5">
      <c r="B8" s="22" t="s">
        <v>8</v>
      </c>
      <c r="C8" s="19">
        <v>930488578383</v>
      </c>
      <c r="D8" s="19">
        <v>222436572625</v>
      </c>
      <c r="E8" s="19">
        <v>181263686275</v>
      </c>
      <c r="F8" s="19">
        <v>154823923685</v>
      </c>
      <c r="G8" s="19">
        <v>54411982970</v>
      </c>
      <c r="H8" s="19">
        <v>29869051175</v>
      </c>
      <c r="I8" s="24">
        <v>29928982445</v>
      </c>
      <c r="J8" s="24">
        <v>33511770055</v>
      </c>
      <c r="K8" s="24">
        <v>62768633600</v>
      </c>
      <c r="L8" s="24">
        <v>41747012340</v>
      </c>
      <c r="M8" s="24">
        <f>[1]BS!C6</f>
        <v>15561427252</v>
      </c>
      <c r="N8" s="24">
        <f>[1]BS!E6</f>
        <v>8705234045</v>
      </c>
      <c r="O8" s="24">
        <v>6573551527</v>
      </c>
      <c r="P8" s="24">
        <v>8627814434</v>
      </c>
      <c r="Q8" s="24">
        <v>8469052473</v>
      </c>
      <c r="R8" s="24">
        <v>11644626415</v>
      </c>
      <c r="S8" s="24">
        <v>17593831533</v>
      </c>
      <c r="T8" s="24">
        <v>3905854628</v>
      </c>
      <c r="U8" s="24" t="s">
        <v>9</v>
      </c>
    </row>
    <row r="9" spans="2:84" ht="16.5">
      <c r="B9" s="22" t="s">
        <v>10</v>
      </c>
      <c r="C9" s="19">
        <v>83269322867</v>
      </c>
      <c r="D9" s="19">
        <v>35322363927</v>
      </c>
      <c r="E9" s="19">
        <v>374957819</v>
      </c>
      <c r="F9" s="19">
        <v>999981411</v>
      </c>
      <c r="G9" s="19">
        <v>1389713953</v>
      </c>
      <c r="H9" s="19">
        <v>23330988054</v>
      </c>
      <c r="I9" s="24">
        <v>24040764508</v>
      </c>
      <c r="J9" s="24">
        <v>22152500000</v>
      </c>
      <c r="K9" s="25" t="s">
        <v>11</v>
      </c>
      <c r="L9" s="24">
        <v>3679400000</v>
      </c>
      <c r="M9" s="24">
        <f>[1]BS!C7</f>
        <v>308550000</v>
      </c>
      <c r="N9" s="24">
        <f>[1]BS!E7</f>
        <v>0</v>
      </c>
      <c r="O9" s="25" t="s">
        <v>11</v>
      </c>
      <c r="P9" s="24">
        <v>2935735702</v>
      </c>
      <c r="Q9" s="24">
        <v>9665490177</v>
      </c>
      <c r="R9" s="24">
        <v>13588351737</v>
      </c>
      <c r="S9" s="24">
        <v>6103238735</v>
      </c>
      <c r="T9" s="24">
        <v>9235819466</v>
      </c>
      <c r="U9" s="24" t="s">
        <v>12</v>
      </c>
    </row>
    <row r="10" spans="2:84" ht="16.5">
      <c r="B10" s="22" t="s">
        <v>13</v>
      </c>
      <c r="C10" s="19"/>
      <c r="D10" s="19">
        <v>0</v>
      </c>
      <c r="E10" s="19">
        <v>0</v>
      </c>
      <c r="F10" s="19">
        <v>0</v>
      </c>
      <c r="G10" s="26">
        <v>0</v>
      </c>
      <c r="H10" s="26">
        <v>0</v>
      </c>
      <c r="I10" s="25" t="s">
        <v>11</v>
      </c>
      <c r="J10" s="25" t="s">
        <v>11</v>
      </c>
      <c r="K10" s="25" t="s">
        <v>11</v>
      </c>
      <c r="L10" s="25" t="s">
        <v>11</v>
      </c>
      <c r="M10" s="25" t="s">
        <v>11</v>
      </c>
      <c r="N10" s="25" t="s">
        <v>11</v>
      </c>
      <c r="O10" s="25" t="s">
        <v>11</v>
      </c>
      <c r="P10" s="25" t="s">
        <v>11</v>
      </c>
      <c r="Q10" s="25" t="s">
        <v>11</v>
      </c>
      <c r="R10" s="25" t="s">
        <v>11</v>
      </c>
      <c r="S10" s="24">
        <v>1125200</v>
      </c>
      <c r="T10" s="25" t="s">
        <v>11</v>
      </c>
      <c r="U10" s="24" t="s">
        <v>14</v>
      </c>
    </row>
    <row r="11" spans="2:84" ht="16.5">
      <c r="B11" s="22" t="s">
        <v>15</v>
      </c>
      <c r="C11" s="27">
        <v>67554887500</v>
      </c>
      <c r="D11" s="27">
        <v>63359308736</v>
      </c>
      <c r="E11" s="19">
        <v>39959474175</v>
      </c>
      <c r="F11" s="19">
        <v>28416197868</v>
      </c>
      <c r="G11" s="19">
        <v>30225232483</v>
      </c>
      <c r="H11" s="19">
        <v>13560593940</v>
      </c>
      <c r="I11" s="25">
        <v>11000907442</v>
      </c>
      <c r="J11" s="24">
        <v>9860114991</v>
      </c>
      <c r="K11" s="24">
        <v>11311060707</v>
      </c>
      <c r="L11" s="24">
        <v>13430655883</v>
      </c>
      <c r="M11" s="24">
        <f>[1]BS!C8</f>
        <v>17822584633</v>
      </c>
      <c r="N11" s="24">
        <f>[1]BS!E8</f>
        <v>18571954894</v>
      </c>
      <c r="O11" s="24">
        <v>20753467557</v>
      </c>
      <c r="P11" s="24">
        <v>29140688757</v>
      </c>
      <c r="Q11" s="24">
        <v>39443874144</v>
      </c>
      <c r="R11" s="24">
        <v>26100199495</v>
      </c>
      <c r="S11" s="24">
        <v>19305771518</v>
      </c>
      <c r="T11" s="24">
        <v>9831620809</v>
      </c>
      <c r="U11" s="24" t="s">
        <v>16</v>
      </c>
    </row>
    <row r="12" spans="2:84" s="33" customFormat="1" ht="16.5">
      <c r="B12" s="28" t="s">
        <v>17</v>
      </c>
      <c r="C12" s="29"/>
      <c r="D12" s="29">
        <v>0</v>
      </c>
      <c r="E12" s="27">
        <v>0</v>
      </c>
      <c r="F12" s="27">
        <v>0</v>
      </c>
      <c r="G12" s="30">
        <v>0</v>
      </c>
      <c r="H12" s="30">
        <v>0</v>
      </c>
      <c r="I12" s="25" t="s">
        <v>11</v>
      </c>
      <c r="J12" s="25" t="s">
        <v>11</v>
      </c>
      <c r="K12" s="31" t="s">
        <v>11</v>
      </c>
      <c r="L12" s="31" t="s">
        <v>11</v>
      </c>
      <c r="M12" s="31" t="s">
        <v>11</v>
      </c>
      <c r="N12" s="31" t="s">
        <v>11</v>
      </c>
      <c r="O12" s="31" t="s">
        <v>11</v>
      </c>
      <c r="P12" s="32">
        <v>1307804833</v>
      </c>
      <c r="Q12" s="32">
        <v>1116259394</v>
      </c>
      <c r="R12" s="32">
        <v>1151009080</v>
      </c>
      <c r="S12" s="32">
        <v>1960049457</v>
      </c>
      <c r="T12" s="32">
        <v>1900000000</v>
      </c>
      <c r="U12" s="32" t="s">
        <v>18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</row>
    <row r="13" spans="2:84" s="35" customFormat="1" ht="16.5">
      <c r="B13" s="34" t="s">
        <v>19</v>
      </c>
      <c r="C13" s="29">
        <v>10155885170</v>
      </c>
      <c r="D13" s="29">
        <v>1190491866</v>
      </c>
      <c r="E13" s="29">
        <v>1070226208</v>
      </c>
      <c r="F13" s="29">
        <v>510955581</v>
      </c>
      <c r="G13" s="29">
        <v>243745781</v>
      </c>
      <c r="H13" s="29">
        <v>151126812</v>
      </c>
      <c r="I13" s="25">
        <v>0</v>
      </c>
      <c r="J13" s="25"/>
      <c r="K13" s="25"/>
      <c r="L13" s="25"/>
      <c r="M13" s="25"/>
      <c r="N13" s="25"/>
      <c r="O13" s="25"/>
      <c r="P13" s="24"/>
      <c r="Q13" s="24"/>
      <c r="R13" s="24"/>
      <c r="S13" s="24"/>
      <c r="T13" s="24"/>
      <c r="U13" s="24" t="s">
        <v>20</v>
      </c>
    </row>
    <row r="14" spans="2:84" s="35" customFormat="1" ht="16.5">
      <c r="B14" s="34" t="s">
        <v>21</v>
      </c>
      <c r="C14" s="19"/>
      <c r="D14" s="19">
        <v>0</v>
      </c>
      <c r="E14" s="29">
        <v>0</v>
      </c>
      <c r="F14" s="29">
        <v>0</v>
      </c>
      <c r="G14" s="29">
        <v>2865000000</v>
      </c>
      <c r="H14" s="36">
        <v>0</v>
      </c>
      <c r="I14" s="25">
        <v>0</v>
      </c>
      <c r="J14" s="25"/>
      <c r="K14" s="25"/>
      <c r="L14" s="25"/>
      <c r="M14" s="25"/>
      <c r="N14" s="25"/>
      <c r="O14" s="25"/>
      <c r="P14" s="24"/>
      <c r="Q14" s="24"/>
      <c r="R14" s="24"/>
      <c r="S14" s="24"/>
      <c r="T14" s="24"/>
      <c r="U14" s="24" t="s">
        <v>22</v>
      </c>
    </row>
    <row r="15" spans="2:84" ht="16.5">
      <c r="B15" s="22" t="s">
        <v>23</v>
      </c>
      <c r="C15" s="19"/>
      <c r="D15" s="19">
        <v>0</v>
      </c>
      <c r="E15" s="19">
        <v>0</v>
      </c>
      <c r="F15" s="19">
        <v>0</v>
      </c>
      <c r="G15" s="26">
        <v>0</v>
      </c>
      <c r="H15" s="26">
        <v>0</v>
      </c>
      <c r="I15" s="24">
        <v>50000000</v>
      </c>
      <c r="J15" s="24">
        <v>50000000</v>
      </c>
      <c r="K15" s="24">
        <v>50000000</v>
      </c>
      <c r="L15" s="24">
        <v>50000000</v>
      </c>
      <c r="M15" s="24">
        <f>[1]BS!C9</f>
        <v>2476163610</v>
      </c>
      <c r="N15" s="24">
        <f>[1]BS!E9</f>
        <v>7984807111</v>
      </c>
      <c r="O15" s="25">
        <v>5567924879</v>
      </c>
      <c r="P15" s="24">
        <v>5867028038</v>
      </c>
      <c r="Q15" s="24">
        <v>5094004978</v>
      </c>
      <c r="R15" s="24">
        <v>3496910665</v>
      </c>
      <c r="S15" s="24">
        <v>282653482</v>
      </c>
      <c r="T15" s="24">
        <v>3159672539</v>
      </c>
      <c r="U15" s="24" t="s">
        <v>24</v>
      </c>
    </row>
    <row r="16" spans="2:84" ht="16.5">
      <c r="B16" s="22" t="s">
        <v>25</v>
      </c>
      <c r="C16" s="19">
        <v>42397430936</v>
      </c>
      <c r="D16" s="19">
        <v>6367362561</v>
      </c>
      <c r="E16" s="19">
        <v>3751268741</v>
      </c>
      <c r="F16" s="19">
        <v>3108594007</v>
      </c>
      <c r="G16" s="19">
        <v>2370125102</v>
      </c>
      <c r="H16" s="19">
        <v>1390426841</v>
      </c>
      <c r="I16" s="24">
        <v>1390426841</v>
      </c>
      <c r="J16" s="24">
        <v>1375203824</v>
      </c>
      <c r="K16" s="24">
        <v>1375183993</v>
      </c>
      <c r="L16" s="24">
        <v>1438912917</v>
      </c>
      <c r="M16" s="24">
        <f>[1]BS!C10</f>
        <v>1435711626</v>
      </c>
      <c r="N16" s="24">
        <f>[1]BS!E10</f>
        <v>1301286142</v>
      </c>
      <c r="O16" s="24">
        <v>1408826968</v>
      </c>
      <c r="P16" s="24">
        <v>1523468600</v>
      </c>
      <c r="Q16" s="24">
        <v>1542969070</v>
      </c>
      <c r="R16" s="24">
        <v>1259055254</v>
      </c>
      <c r="S16" s="24">
        <v>1322588766</v>
      </c>
      <c r="T16" s="24">
        <v>696998641</v>
      </c>
      <c r="U16" s="24" t="s">
        <v>26</v>
      </c>
    </row>
    <row r="17" spans="2:21" ht="16.5">
      <c r="B17" s="22" t="s">
        <v>27</v>
      </c>
      <c r="C17" s="19">
        <v>2873364657</v>
      </c>
      <c r="D17" s="19">
        <v>2483268454</v>
      </c>
      <c r="E17" s="19">
        <v>248037021</v>
      </c>
      <c r="F17" s="19">
        <v>250055146</v>
      </c>
      <c r="G17" s="19">
        <v>234567961</v>
      </c>
      <c r="H17" s="19">
        <v>111074522</v>
      </c>
      <c r="I17" s="24">
        <v>111074522</v>
      </c>
      <c r="J17" s="24">
        <v>109552892</v>
      </c>
      <c r="K17" s="24">
        <v>116118319</v>
      </c>
      <c r="L17" s="24">
        <v>125680903</v>
      </c>
      <c r="M17" s="24">
        <f>[1]BS!C11</f>
        <v>88147141</v>
      </c>
      <c r="N17" s="24">
        <f>[1]BS!E11</f>
        <v>88160983</v>
      </c>
      <c r="O17" s="24">
        <v>92948125</v>
      </c>
      <c r="P17" s="24">
        <v>90031782</v>
      </c>
      <c r="Q17" s="24">
        <v>97377874</v>
      </c>
      <c r="R17" s="24">
        <v>107445513</v>
      </c>
      <c r="S17" s="24">
        <v>114052674</v>
      </c>
      <c r="T17" s="24">
        <v>118311187</v>
      </c>
      <c r="U17" s="24" t="s">
        <v>28</v>
      </c>
    </row>
    <row r="18" spans="2:21" ht="16.5">
      <c r="B18" s="22" t="s">
        <v>29</v>
      </c>
      <c r="C18" s="29">
        <v>11835509102</v>
      </c>
      <c r="D18" s="29">
        <v>5740867582</v>
      </c>
      <c r="E18" s="19">
        <v>2031486199</v>
      </c>
      <c r="F18" s="19">
        <v>1894469710</v>
      </c>
      <c r="G18" s="19">
        <v>1455562413</v>
      </c>
      <c r="H18" s="19">
        <v>2165846678</v>
      </c>
      <c r="I18" s="24">
        <v>2165846678</v>
      </c>
      <c r="J18" s="24">
        <v>2551680995</v>
      </c>
      <c r="K18" s="24">
        <v>2198552640</v>
      </c>
      <c r="L18" s="24">
        <v>1776372411</v>
      </c>
      <c r="M18" s="24">
        <f>[1]BS!C12</f>
        <v>854039356</v>
      </c>
      <c r="N18" s="24">
        <f>[1]BS!E12</f>
        <v>612745223</v>
      </c>
      <c r="O18" s="24">
        <v>462491818</v>
      </c>
      <c r="P18" s="24">
        <v>545374720</v>
      </c>
      <c r="Q18" s="24">
        <v>947833106</v>
      </c>
      <c r="R18" s="24">
        <v>829792565</v>
      </c>
      <c r="S18" s="24">
        <v>880586386</v>
      </c>
      <c r="T18" s="24">
        <v>689297312</v>
      </c>
      <c r="U18" s="24" t="s">
        <v>30</v>
      </c>
    </row>
    <row r="19" spans="2:21" s="35" customFormat="1" ht="16.5">
      <c r="B19" s="34" t="s">
        <v>31</v>
      </c>
      <c r="C19" s="19">
        <v>3125634736</v>
      </c>
      <c r="D19" s="19">
        <v>3069881343</v>
      </c>
      <c r="E19" s="29">
        <v>1121649584</v>
      </c>
      <c r="F19" s="29">
        <v>1215689511</v>
      </c>
      <c r="G19" s="29">
        <v>716073260</v>
      </c>
      <c r="H19" s="29">
        <v>0</v>
      </c>
      <c r="I19" s="24">
        <v>0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 t="s">
        <v>32</v>
      </c>
    </row>
    <row r="20" spans="2:21" ht="18.75">
      <c r="B20" s="22" t="s">
        <v>33</v>
      </c>
      <c r="C20" s="19">
        <v>86941525835</v>
      </c>
      <c r="D20" s="19">
        <v>21007873518</v>
      </c>
      <c r="E20" s="19">
        <v>17544576054</v>
      </c>
      <c r="F20" s="19">
        <v>8896660317</v>
      </c>
      <c r="G20" s="19">
        <v>3223031388</v>
      </c>
      <c r="H20" s="19">
        <v>3223031388</v>
      </c>
      <c r="I20" s="24">
        <v>3223031388</v>
      </c>
      <c r="J20" s="24">
        <v>3223031388</v>
      </c>
      <c r="K20" s="37">
        <v>3783700002</v>
      </c>
      <c r="L20" s="37">
        <v>2538978499</v>
      </c>
      <c r="M20" s="37">
        <f>[1]BS!C13</f>
        <v>1584058568</v>
      </c>
      <c r="N20" s="37">
        <f>[1]BS!E13</f>
        <v>1209154896</v>
      </c>
      <c r="O20" s="37">
        <v>753968822</v>
      </c>
      <c r="P20" s="37">
        <v>604695882</v>
      </c>
      <c r="Q20" s="37">
        <v>506156206</v>
      </c>
      <c r="R20" s="37">
        <v>462911079</v>
      </c>
      <c r="S20" s="37">
        <v>219640626</v>
      </c>
      <c r="T20" s="37">
        <v>226695973</v>
      </c>
      <c r="U20" s="24" t="s">
        <v>34</v>
      </c>
    </row>
    <row r="21" spans="2:21" ht="16.5">
      <c r="B21" s="38" t="s">
        <v>35</v>
      </c>
      <c r="C21" s="39">
        <f t="shared" ref="C21:H21" si="0">SUM(C7:C20)</f>
        <v>1594617116776</v>
      </c>
      <c r="D21" s="39">
        <f t="shared" si="0"/>
        <v>459181249331</v>
      </c>
      <c r="E21" s="39">
        <f t="shared" si="0"/>
        <v>380483408622</v>
      </c>
      <c r="F21" s="39">
        <f t="shared" si="0"/>
        <v>246598465557</v>
      </c>
      <c r="G21" s="39">
        <f t="shared" si="0"/>
        <v>121784360769</v>
      </c>
      <c r="H21" s="39">
        <f t="shared" si="0"/>
        <v>122404854832</v>
      </c>
      <c r="I21" s="39">
        <f>SUM(I7:I20)</f>
        <v>120513889727</v>
      </c>
      <c r="J21" s="39">
        <f>SUM(J7:J20)</f>
        <v>111732395203</v>
      </c>
      <c r="K21" s="39">
        <f>SUM(K7:K20)</f>
        <v>105171462745</v>
      </c>
      <c r="L21" s="39">
        <f>SUM(L7:L20)</f>
        <v>81836278921</v>
      </c>
      <c r="M21" s="39">
        <f t="shared" ref="M21:T21" si="1">SUM(M7:M20)</f>
        <v>64440904620</v>
      </c>
      <c r="N21" s="39">
        <f t="shared" si="1"/>
        <v>54405701935</v>
      </c>
      <c r="O21" s="39">
        <f t="shared" si="1"/>
        <v>49674901693</v>
      </c>
      <c r="P21" s="39">
        <f t="shared" si="1"/>
        <v>63431757340</v>
      </c>
      <c r="Q21" s="39">
        <f t="shared" si="1"/>
        <v>93789025879</v>
      </c>
      <c r="R21" s="39">
        <f t="shared" si="1"/>
        <v>75547091806</v>
      </c>
      <c r="S21" s="39">
        <f t="shared" si="1"/>
        <v>58599267806</v>
      </c>
      <c r="T21" s="39">
        <f t="shared" si="1"/>
        <v>36382509100</v>
      </c>
      <c r="U21" s="40" t="s">
        <v>36</v>
      </c>
    </row>
    <row r="22" spans="2:21" ht="16.5">
      <c r="B22" s="22"/>
      <c r="C22" s="19"/>
      <c r="D22" s="19"/>
      <c r="E22" s="19"/>
      <c r="F22" s="19"/>
      <c r="G22" s="22"/>
      <c r="H22" s="22"/>
      <c r="I22" s="41"/>
      <c r="J22" s="41"/>
      <c r="K22" s="41"/>
      <c r="L22" s="24"/>
      <c r="M22" s="24"/>
      <c r="N22" s="24"/>
      <c r="O22" s="22"/>
      <c r="P22" s="42"/>
      <c r="Q22" s="42"/>
      <c r="R22" s="42"/>
      <c r="S22" s="42"/>
      <c r="T22" s="42"/>
      <c r="U22" s="42"/>
    </row>
    <row r="23" spans="2:21" ht="16.5">
      <c r="B23" s="18" t="s">
        <v>37</v>
      </c>
      <c r="C23" s="43"/>
      <c r="D23" s="43"/>
      <c r="E23" s="43"/>
      <c r="F23" s="43"/>
      <c r="G23" s="18"/>
      <c r="H23" s="18"/>
      <c r="I23" s="20"/>
      <c r="J23" s="20"/>
      <c r="K23" s="20"/>
      <c r="L23" s="24"/>
      <c r="M23" s="24"/>
      <c r="N23" s="24"/>
      <c r="O23" s="18"/>
      <c r="P23" s="44"/>
      <c r="Q23" s="42"/>
      <c r="R23" s="42"/>
      <c r="S23" s="42"/>
      <c r="T23" s="42"/>
      <c r="U23" s="18" t="s">
        <v>38</v>
      </c>
    </row>
    <row r="24" spans="2:21" ht="16.5">
      <c r="B24" s="18" t="s">
        <v>39</v>
      </c>
      <c r="C24" s="43"/>
      <c r="D24" s="43"/>
      <c r="E24" s="43"/>
      <c r="F24" s="43"/>
      <c r="G24" s="18"/>
      <c r="H24" s="18"/>
      <c r="I24" s="20"/>
      <c r="J24" s="20"/>
      <c r="K24" s="20"/>
      <c r="L24" s="24"/>
      <c r="M24" s="24"/>
      <c r="N24" s="24"/>
      <c r="O24" s="18"/>
      <c r="P24" s="44"/>
      <c r="Q24" s="42"/>
      <c r="R24" s="42"/>
      <c r="S24" s="42"/>
      <c r="T24" s="42"/>
      <c r="U24" s="18" t="s">
        <v>40</v>
      </c>
    </row>
    <row r="25" spans="2:21" ht="16.5">
      <c r="B25" s="22" t="s">
        <v>41</v>
      </c>
      <c r="C25" s="19">
        <v>165182332770</v>
      </c>
      <c r="D25" s="19">
        <v>19285780497</v>
      </c>
      <c r="E25" s="19">
        <v>19598049446</v>
      </c>
      <c r="F25" s="19">
        <v>66385409105</v>
      </c>
      <c r="G25" s="19">
        <v>24635162118</v>
      </c>
      <c r="H25" s="19">
        <v>25149500212</v>
      </c>
      <c r="I25" s="45">
        <v>25149500212</v>
      </c>
      <c r="J25" s="45">
        <v>27825850068</v>
      </c>
      <c r="K25" s="45">
        <v>23244573998</v>
      </c>
      <c r="L25" s="24">
        <v>15269663571</v>
      </c>
      <c r="M25" s="24">
        <f>[1]BS!C20</f>
        <v>2678229565</v>
      </c>
      <c r="N25" s="24">
        <f>[1]BS!E20</f>
        <v>1880677105</v>
      </c>
      <c r="O25" s="24">
        <v>811600443</v>
      </c>
      <c r="P25" s="24">
        <v>1023374672</v>
      </c>
      <c r="Q25" s="24">
        <v>636774929</v>
      </c>
      <c r="R25" s="24">
        <v>1012302107</v>
      </c>
      <c r="S25" s="24">
        <v>2058285769</v>
      </c>
      <c r="T25" s="24">
        <v>372744958</v>
      </c>
      <c r="U25" s="46" t="s">
        <v>42</v>
      </c>
    </row>
    <row r="26" spans="2:21" ht="16.5">
      <c r="B26" s="22" t="s">
        <v>43</v>
      </c>
      <c r="C26" s="19">
        <v>634115491081</v>
      </c>
      <c r="D26" s="19">
        <v>249219803479</v>
      </c>
      <c r="E26" s="19">
        <v>197867638788</v>
      </c>
      <c r="F26" s="19">
        <v>103891814018</v>
      </c>
      <c r="G26" s="19">
        <v>65091513500</v>
      </c>
      <c r="H26" s="19">
        <v>66322237378</v>
      </c>
      <c r="I26" s="45">
        <v>66322237378</v>
      </c>
      <c r="J26" s="45">
        <v>55760603799</v>
      </c>
      <c r="K26" s="45">
        <v>50663115778</v>
      </c>
      <c r="L26" s="24">
        <v>44886014541</v>
      </c>
      <c r="M26" s="24">
        <f>[1]BS!C21</f>
        <v>49015606716</v>
      </c>
      <c r="N26" s="24">
        <f>[1]BS!E21</f>
        <v>42178733643</v>
      </c>
      <c r="O26" s="24">
        <v>38673541657</v>
      </c>
      <c r="P26" s="24">
        <v>49971107144</v>
      </c>
      <c r="Q26" s="24">
        <v>82138838299</v>
      </c>
      <c r="R26" s="24">
        <v>64637730550</v>
      </c>
      <c r="S26" s="24">
        <v>48538813633</v>
      </c>
      <c r="T26" s="24">
        <v>31511354637</v>
      </c>
      <c r="U26" s="46" t="s">
        <v>44</v>
      </c>
    </row>
    <row r="27" spans="2:21" ht="16.5">
      <c r="B27" s="22" t="s">
        <v>45</v>
      </c>
      <c r="C27" s="19">
        <v>29345728011</v>
      </c>
      <c r="D27" s="19">
        <v>6523882542</v>
      </c>
      <c r="E27" s="19">
        <v>12858100731</v>
      </c>
      <c r="F27" s="19">
        <v>1041208747</v>
      </c>
      <c r="G27" s="19">
        <v>654378604</v>
      </c>
      <c r="H27" s="19">
        <v>670405136</v>
      </c>
      <c r="I27" s="45">
        <v>670405136</v>
      </c>
      <c r="J27" s="45">
        <v>1563985928</v>
      </c>
      <c r="K27" s="45">
        <v>1355328697</v>
      </c>
      <c r="L27" s="24">
        <v>1122487344</v>
      </c>
      <c r="M27" s="24">
        <f>[1]BS!C22</f>
        <v>1325148811</v>
      </c>
      <c r="N27" s="24">
        <f>[1]BS!E22</f>
        <v>1443391268</v>
      </c>
      <c r="O27" s="24">
        <v>1532619905</v>
      </c>
      <c r="P27" s="24">
        <v>4080864628</v>
      </c>
      <c r="Q27" s="24">
        <v>2567880014</v>
      </c>
      <c r="R27" s="24">
        <v>2464445936</v>
      </c>
      <c r="S27" s="24">
        <v>3603419963</v>
      </c>
      <c r="T27" s="24">
        <v>1009362832</v>
      </c>
      <c r="U27" s="46" t="s">
        <v>46</v>
      </c>
    </row>
    <row r="28" spans="2:21" s="35" customFormat="1" ht="16.5">
      <c r="B28" s="34" t="s">
        <v>47</v>
      </c>
      <c r="C28" s="29">
        <v>1359097805</v>
      </c>
      <c r="D28" s="29">
        <v>704448749</v>
      </c>
      <c r="E28" s="29">
        <v>2352258086</v>
      </c>
      <c r="F28" s="29">
        <v>1339430942</v>
      </c>
      <c r="G28" s="29">
        <v>427437818</v>
      </c>
      <c r="H28" s="29">
        <v>487772711</v>
      </c>
      <c r="I28" s="45">
        <v>475853012</v>
      </c>
      <c r="J28" s="45">
        <v>370866368</v>
      </c>
      <c r="K28" s="45">
        <v>416612290</v>
      </c>
      <c r="L28" s="24">
        <v>2364299794</v>
      </c>
      <c r="M28" s="24">
        <f>[1]BS!C23</f>
        <v>267363625</v>
      </c>
      <c r="N28" s="24">
        <f>[1]BS!E23</f>
        <v>213674363</v>
      </c>
      <c r="O28" s="24">
        <v>153892132</v>
      </c>
      <c r="P28" s="24">
        <v>66990469</v>
      </c>
      <c r="Q28" s="24">
        <v>40086045</v>
      </c>
      <c r="R28" s="24">
        <v>1789896</v>
      </c>
      <c r="S28" s="24">
        <v>935741</v>
      </c>
      <c r="T28" s="25" t="s">
        <v>11</v>
      </c>
      <c r="U28" s="46" t="s">
        <v>48</v>
      </c>
    </row>
    <row r="29" spans="2:21" ht="16.5">
      <c r="B29" s="22" t="s">
        <v>49</v>
      </c>
      <c r="C29" s="19">
        <v>105576971</v>
      </c>
      <c r="D29" s="19">
        <v>20334496</v>
      </c>
      <c r="E29" s="19">
        <v>111894450</v>
      </c>
      <c r="F29" s="19">
        <v>371144972</v>
      </c>
      <c r="G29" s="19">
        <v>117966707</v>
      </c>
      <c r="H29" s="19">
        <v>0</v>
      </c>
      <c r="I29" s="25" t="s">
        <v>11</v>
      </c>
      <c r="J29" s="25" t="s">
        <v>11</v>
      </c>
      <c r="K29" s="45">
        <v>344420008</v>
      </c>
      <c r="L29" s="25" t="s">
        <v>11</v>
      </c>
      <c r="M29" s="25" t="s">
        <v>11</v>
      </c>
      <c r="N29" s="25" t="s">
        <v>11</v>
      </c>
      <c r="O29" s="25" t="s">
        <v>11</v>
      </c>
      <c r="P29" s="24">
        <v>223220143</v>
      </c>
      <c r="Q29" s="24">
        <v>267182322</v>
      </c>
      <c r="R29" s="24">
        <v>171540778</v>
      </c>
      <c r="S29" s="24">
        <v>219199110</v>
      </c>
      <c r="T29" s="24">
        <v>140740844</v>
      </c>
      <c r="U29" s="46" t="s">
        <v>50</v>
      </c>
    </row>
    <row r="30" spans="2:21" ht="16.5">
      <c r="B30" s="22" t="s">
        <v>51</v>
      </c>
      <c r="C30" s="19"/>
      <c r="D30" s="19"/>
      <c r="E30" s="19">
        <v>0</v>
      </c>
      <c r="F30" s="19">
        <v>0</v>
      </c>
      <c r="G30" s="19">
        <v>0</v>
      </c>
      <c r="H30" s="19">
        <v>0</v>
      </c>
      <c r="I30" s="25" t="s">
        <v>11</v>
      </c>
      <c r="J30" s="25" t="s">
        <v>11</v>
      </c>
      <c r="K30" s="25" t="s">
        <v>11</v>
      </c>
      <c r="L30" s="25" t="s">
        <v>11</v>
      </c>
      <c r="M30" s="24">
        <f>[1]BS!C24</f>
        <v>3189</v>
      </c>
      <c r="N30" s="24">
        <f>[1]BS!E24</f>
        <v>25170358</v>
      </c>
      <c r="O30" s="24">
        <v>49337885</v>
      </c>
      <c r="P30" s="24">
        <v>26968486</v>
      </c>
      <c r="Q30" s="24">
        <v>29360820</v>
      </c>
      <c r="R30" s="25" t="s">
        <v>11</v>
      </c>
      <c r="S30" s="25" t="s">
        <v>11</v>
      </c>
      <c r="T30" s="25" t="s">
        <v>11</v>
      </c>
      <c r="U30" s="24" t="s">
        <v>52</v>
      </c>
    </row>
    <row r="31" spans="2:21" s="35" customFormat="1" ht="16.5">
      <c r="B31" s="34" t="s">
        <v>53</v>
      </c>
      <c r="C31" s="29">
        <v>28214220</v>
      </c>
      <c r="D31" s="29">
        <v>137032729</v>
      </c>
      <c r="E31" s="29">
        <v>191843053</v>
      </c>
      <c r="F31" s="29">
        <v>25875327</v>
      </c>
      <c r="G31" s="29">
        <v>66956832</v>
      </c>
      <c r="H31" s="29">
        <v>0</v>
      </c>
      <c r="I31" s="25">
        <v>0</v>
      </c>
      <c r="J31" s="25"/>
      <c r="K31" s="25"/>
      <c r="L31" s="25"/>
      <c r="M31" s="24"/>
      <c r="N31" s="24"/>
      <c r="O31" s="24"/>
      <c r="P31" s="24"/>
      <c r="Q31" s="24"/>
      <c r="R31" s="25"/>
      <c r="S31" s="25"/>
      <c r="T31" s="25"/>
      <c r="U31" s="24" t="s">
        <v>54</v>
      </c>
    </row>
    <row r="32" spans="2:21" ht="18.75">
      <c r="B32" s="37" t="s">
        <v>55</v>
      </c>
      <c r="C32" s="47">
        <v>65492032568</v>
      </c>
      <c r="D32" s="47">
        <v>9703821477</v>
      </c>
      <c r="E32" s="47">
        <v>4191387223</v>
      </c>
      <c r="F32" s="47">
        <v>4900833048</v>
      </c>
      <c r="G32" s="48">
        <v>2182794100</v>
      </c>
      <c r="H32" s="48">
        <v>2391135233</v>
      </c>
      <c r="I32" s="48">
        <v>2391135233</v>
      </c>
      <c r="J32" s="48">
        <v>1851621014</v>
      </c>
      <c r="K32" s="48">
        <v>1517057229</v>
      </c>
      <c r="L32" s="37">
        <v>1946084140</v>
      </c>
      <c r="M32" s="37">
        <f>[1]BS!C25</f>
        <v>983994485</v>
      </c>
      <c r="N32" s="37">
        <f>[1]BS!E25</f>
        <v>1379703264</v>
      </c>
      <c r="O32" s="37">
        <v>1413629039</v>
      </c>
      <c r="P32" s="37">
        <v>1071646162</v>
      </c>
      <c r="Q32" s="37">
        <v>1245215758</v>
      </c>
      <c r="R32" s="37">
        <v>1129664486</v>
      </c>
      <c r="S32" s="37">
        <v>1111885759</v>
      </c>
      <c r="T32" s="37">
        <v>537372516</v>
      </c>
      <c r="U32" s="37" t="s">
        <v>56</v>
      </c>
    </row>
    <row r="33" spans="2:21" ht="16.5">
      <c r="B33" s="38" t="s">
        <v>57</v>
      </c>
      <c r="C33" s="49">
        <f t="shared" ref="C33:T33" si="2">SUM(C25:C32)</f>
        <v>895628473426</v>
      </c>
      <c r="D33" s="49">
        <f t="shared" si="2"/>
        <v>285595103969</v>
      </c>
      <c r="E33" s="49">
        <f t="shared" si="2"/>
        <v>237171171777</v>
      </c>
      <c r="F33" s="49">
        <f t="shared" si="2"/>
        <v>177955716159</v>
      </c>
      <c r="G33" s="49">
        <f t="shared" si="2"/>
        <v>93176209679</v>
      </c>
      <c r="H33" s="49">
        <f t="shared" si="2"/>
        <v>95021050670</v>
      </c>
      <c r="I33" s="39">
        <f t="shared" si="2"/>
        <v>95009130971</v>
      </c>
      <c r="J33" s="39">
        <f t="shared" si="2"/>
        <v>87372927177</v>
      </c>
      <c r="K33" s="39">
        <f t="shared" si="2"/>
        <v>77541108000</v>
      </c>
      <c r="L33" s="39">
        <f t="shared" si="2"/>
        <v>65588549390</v>
      </c>
      <c r="M33" s="39">
        <f t="shared" si="2"/>
        <v>54270346391</v>
      </c>
      <c r="N33" s="39">
        <f t="shared" si="2"/>
        <v>47121350001</v>
      </c>
      <c r="O33" s="39">
        <f t="shared" si="2"/>
        <v>42634621061</v>
      </c>
      <c r="P33" s="39">
        <f t="shared" si="2"/>
        <v>56464171704</v>
      </c>
      <c r="Q33" s="39">
        <f t="shared" si="2"/>
        <v>86925338187</v>
      </c>
      <c r="R33" s="39">
        <f t="shared" si="2"/>
        <v>69417473753</v>
      </c>
      <c r="S33" s="39">
        <f t="shared" si="2"/>
        <v>55532539975</v>
      </c>
      <c r="T33" s="39">
        <f t="shared" si="2"/>
        <v>33571575787</v>
      </c>
      <c r="U33" s="40" t="s">
        <v>58</v>
      </c>
    </row>
    <row r="34" spans="2:21" ht="16.5">
      <c r="B34" s="22"/>
      <c r="C34" s="19"/>
      <c r="D34" s="19"/>
      <c r="E34" s="19"/>
      <c r="F34" s="19"/>
      <c r="G34" s="22"/>
      <c r="H34" s="22"/>
      <c r="I34" s="41"/>
      <c r="J34" s="41"/>
      <c r="K34" s="41"/>
      <c r="L34" s="24"/>
      <c r="M34" s="24"/>
      <c r="N34" s="24"/>
      <c r="O34" s="22"/>
      <c r="P34" s="42"/>
      <c r="Q34" s="42"/>
      <c r="R34" s="42"/>
      <c r="S34" s="42"/>
      <c r="T34" s="42"/>
      <c r="U34" s="42"/>
    </row>
    <row r="35" spans="2:21" ht="16.5">
      <c r="B35" s="18" t="s">
        <v>59</v>
      </c>
      <c r="C35" s="43"/>
      <c r="D35" s="43"/>
      <c r="E35" s="43"/>
      <c r="F35" s="43"/>
      <c r="G35" s="18"/>
      <c r="H35" s="18"/>
      <c r="I35" s="20"/>
      <c r="J35" s="20"/>
      <c r="K35" s="20"/>
      <c r="L35" s="24"/>
      <c r="M35" s="24"/>
      <c r="N35" s="24"/>
      <c r="O35" s="18"/>
      <c r="P35" s="44"/>
      <c r="Q35" s="42"/>
      <c r="R35" s="42"/>
      <c r="S35" s="42"/>
      <c r="T35" s="42"/>
      <c r="U35" s="18" t="s">
        <v>60</v>
      </c>
    </row>
    <row r="36" spans="2:21" ht="16.5">
      <c r="B36" s="22" t="s">
        <v>61</v>
      </c>
      <c r="C36" s="19">
        <v>8000000000</v>
      </c>
      <c r="D36" s="19">
        <v>6001466800</v>
      </c>
      <c r="E36" s="19">
        <v>6001466800</v>
      </c>
      <c r="F36" s="19">
        <v>6001466800</v>
      </c>
      <c r="G36" s="19">
        <v>5724500000</v>
      </c>
      <c r="H36" s="19">
        <v>5724500000</v>
      </c>
      <c r="I36" s="24">
        <v>5724500000</v>
      </c>
      <c r="J36" s="24">
        <v>5724500000</v>
      </c>
      <c r="K36" s="24">
        <v>5724500000</v>
      </c>
      <c r="L36" s="24">
        <v>5724500000</v>
      </c>
      <c r="M36" s="24">
        <f>[1]BS!C31</f>
        <v>5724500000</v>
      </c>
      <c r="N36" s="24">
        <f>[1]BS!E31</f>
        <v>5724500000</v>
      </c>
      <c r="O36" s="24">
        <v>5724500000</v>
      </c>
      <c r="P36" s="24">
        <v>5724500000</v>
      </c>
      <c r="Q36" s="24">
        <v>5350000000</v>
      </c>
      <c r="R36" s="24">
        <v>5000000000</v>
      </c>
      <c r="S36" s="24">
        <v>2500000000</v>
      </c>
      <c r="T36" s="24">
        <v>2500000000</v>
      </c>
      <c r="U36" s="46" t="s">
        <v>62</v>
      </c>
    </row>
    <row r="37" spans="2:21" ht="16.5">
      <c r="B37" s="22" t="s">
        <v>63</v>
      </c>
      <c r="C37" s="19">
        <v>1644204469</v>
      </c>
      <c r="D37" s="19">
        <v>1500366700</v>
      </c>
      <c r="E37" s="19">
        <v>1321808674</v>
      </c>
      <c r="F37" s="19">
        <v>723033122</v>
      </c>
      <c r="G37" s="19">
        <v>723033122</v>
      </c>
      <c r="H37" s="19">
        <v>588147099</v>
      </c>
      <c r="I37" s="24">
        <v>702676169</v>
      </c>
      <c r="J37" s="24">
        <v>587200198</v>
      </c>
      <c r="K37" s="24">
        <v>471365461</v>
      </c>
      <c r="L37" s="24">
        <v>281980288</v>
      </c>
      <c r="M37" s="24">
        <f>[1]BS!C32</f>
        <v>281980288</v>
      </c>
      <c r="N37" s="24">
        <f>[1]BS!E32</f>
        <v>281980288</v>
      </c>
      <c r="O37" s="24">
        <v>281980288</v>
      </c>
      <c r="P37" s="24">
        <v>281980288</v>
      </c>
      <c r="Q37" s="24">
        <v>281980288</v>
      </c>
      <c r="R37" s="24">
        <v>193612770</v>
      </c>
      <c r="S37" s="24">
        <v>108359197</v>
      </c>
      <c r="T37" s="24">
        <v>45209555</v>
      </c>
      <c r="U37" s="24" t="s">
        <v>64</v>
      </c>
    </row>
    <row r="38" spans="2:21" ht="16.5">
      <c r="B38" s="22" t="s">
        <v>65</v>
      </c>
      <c r="C38" s="19">
        <v>1747015989</v>
      </c>
      <c r="D38" s="19">
        <v>1603178220</v>
      </c>
      <c r="E38" s="19">
        <v>1321808674</v>
      </c>
      <c r="F38" s="19">
        <v>723033122</v>
      </c>
      <c r="G38" s="19">
        <v>723033122</v>
      </c>
      <c r="H38" s="19">
        <v>588147099</v>
      </c>
      <c r="I38" s="24">
        <v>702676169</v>
      </c>
      <c r="J38" s="24">
        <v>587200198</v>
      </c>
      <c r="K38" s="24">
        <v>471365461</v>
      </c>
      <c r="L38" s="24">
        <v>281980288</v>
      </c>
      <c r="M38" s="24">
        <f>[1]BS!C33</f>
        <v>281980288</v>
      </c>
      <c r="N38" s="24">
        <f>[1]BS!E33</f>
        <v>281980288</v>
      </c>
      <c r="O38" s="24">
        <v>281980288</v>
      </c>
      <c r="P38" s="24">
        <v>281980288</v>
      </c>
      <c r="Q38" s="24">
        <v>281980288</v>
      </c>
      <c r="R38" s="24">
        <v>193612770</v>
      </c>
      <c r="S38" s="24">
        <v>108359197</v>
      </c>
      <c r="T38" s="24">
        <v>45209555</v>
      </c>
      <c r="U38" s="46" t="s">
        <v>66</v>
      </c>
    </row>
    <row r="39" spans="2:21" ht="16.5">
      <c r="B39" s="22" t="s">
        <v>67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24">
        <v>293116747</v>
      </c>
      <c r="J39" s="24">
        <v>293116747</v>
      </c>
      <c r="K39" s="24">
        <v>293116747</v>
      </c>
      <c r="L39" s="24">
        <v>293116747</v>
      </c>
      <c r="M39" s="24">
        <f>[1]BS!C34</f>
        <v>293116747</v>
      </c>
      <c r="N39" s="24">
        <f>[1]BS!E34</f>
        <v>293116747</v>
      </c>
      <c r="O39" s="24">
        <v>293116747</v>
      </c>
      <c r="P39" s="24">
        <v>293116747</v>
      </c>
      <c r="Q39" s="24">
        <v>293116747</v>
      </c>
      <c r="R39" s="25" t="s">
        <v>11</v>
      </c>
      <c r="S39" s="25" t="s">
        <v>11</v>
      </c>
      <c r="T39" s="25" t="s">
        <v>11</v>
      </c>
      <c r="U39" s="24" t="s">
        <v>68</v>
      </c>
    </row>
    <row r="40" spans="2:21" s="35" customFormat="1" ht="16.5">
      <c r="B40" s="34" t="s">
        <v>69</v>
      </c>
      <c r="C40" s="29">
        <v>6193377718</v>
      </c>
      <c r="D40" s="29">
        <v>892255466</v>
      </c>
      <c r="E40" s="29">
        <v>771989808</v>
      </c>
      <c r="F40" s="29">
        <v>361661021</v>
      </c>
      <c r="G40" s="29">
        <v>94451221</v>
      </c>
      <c r="H40" s="29">
        <v>101126812</v>
      </c>
      <c r="I40" s="24">
        <v>0</v>
      </c>
      <c r="J40" s="24"/>
      <c r="K40" s="24"/>
      <c r="L40" s="24"/>
      <c r="M40" s="24"/>
      <c r="N40" s="24"/>
      <c r="O40" s="24"/>
      <c r="P40" s="24"/>
      <c r="Q40" s="24"/>
      <c r="R40" s="25"/>
      <c r="S40" s="25"/>
      <c r="T40" s="25"/>
      <c r="U40" s="24" t="s">
        <v>70</v>
      </c>
    </row>
    <row r="41" spans="2:21" ht="16.5">
      <c r="B41" s="22" t="s">
        <v>71</v>
      </c>
      <c r="C41" s="19"/>
      <c r="D41" s="19"/>
      <c r="E41" s="19">
        <v>0</v>
      </c>
      <c r="F41" s="19">
        <v>0</v>
      </c>
      <c r="G41" s="19">
        <v>0</v>
      </c>
      <c r="H41" s="19">
        <v>0</v>
      </c>
      <c r="I41" s="25" t="s">
        <v>11</v>
      </c>
      <c r="J41" s="25" t="s">
        <v>11</v>
      </c>
      <c r="K41" s="25" t="s">
        <v>11</v>
      </c>
      <c r="L41" s="25" t="s">
        <v>11</v>
      </c>
      <c r="M41" s="24">
        <f>[1]BS!C35</f>
        <v>9569</v>
      </c>
      <c r="N41" s="24">
        <f>[1]BS!E35</f>
        <v>75510234</v>
      </c>
      <c r="O41" s="24">
        <v>148013136</v>
      </c>
      <c r="P41" s="24">
        <v>80905086</v>
      </c>
      <c r="Q41" s="24">
        <v>88082462</v>
      </c>
      <c r="R41" s="24">
        <v>32141481</v>
      </c>
      <c r="S41" s="24">
        <f>SUM(-23704046)</f>
        <v>-23704046</v>
      </c>
      <c r="T41" s="24">
        <v>3603750</v>
      </c>
      <c r="U41" s="24" t="s">
        <v>72</v>
      </c>
    </row>
    <row r="42" spans="2:21" ht="16.5">
      <c r="B42" s="22" t="s">
        <v>73</v>
      </c>
      <c r="C42" s="19">
        <v>857735553</v>
      </c>
      <c r="D42" s="19">
        <v>2333961395</v>
      </c>
      <c r="E42" s="19">
        <v>0</v>
      </c>
      <c r="F42" s="19">
        <v>-4743812482</v>
      </c>
      <c r="G42" s="19">
        <v>368147952</v>
      </c>
      <c r="H42" s="19">
        <v>-593102489</v>
      </c>
      <c r="I42" s="25">
        <v>-2893195970</v>
      </c>
      <c r="J42" s="24">
        <v>-3817003740</v>
      </c>
      <c r="K42" s="24">
        <v>-4743681634</v>
      </c>
      <c r="L42" s="24">
        <v>-5914343009</v>
      </c>
      <c r="M42" s="24">
        <f>[1]BS!C36</f>
        <v>-4447738026</v>
      </c>
      <c r="N42" s="24">
        <f>[1]BS!E36</f>
        <v>-4447737997</v>
      </c>
      <c r="O42" s="24">
        <v>-1168381108</v>
      </c>
      <c r="P42" s="24">
        <v>5275438</v>
      </c>
      <c r="Q42" s="24">
        <v>751303342</v>
      </c>
      <c r="R42" s="24">
        <v>958162274</v>
      </c>
      <c r="S42" s="24">
        <v>565174471</v>
      </c>
      <c r="T42" s="24">
        <v>361676441</v>
      </c>
      <c r="U42" s="24" t="s">
        <v>74</v>
      </c>
    </row>
    <row r="43" spans="2:21" ht="21.75" customHeight="1">
      <c r="B43" s="50" t="s">
        <v>75</v>
      </c>
      <c r="C43" s="51">
        <v>680546308980</v>
      </c>
      <c r="D43" s="51">
        <v>161254916050</v>
      </c>
      <c r="E43" s="51">
        <v>133895162133</v>
      </c>
      <c r="F43" s="51">
        <v>65577367064</v>
      </c>
      <c r="G43" s="51">
        <v>20974984933</v>
      </c>
      <c r="H43" s="51">
        <v>20974984933</v>
      </c>
      <c r="I43" s="24">
        <v>20974984933</v>
      </c>
      <c r="J43" s="24">
        <v>20984453946</v>
      </c>
      <c r="K43" s="24">
        <v>25413688064</v>
      </c>
      <c r="L43" s="24">
        <v>15580494599</v>
      </c>
      <c r="M43" s="24">
        <f>[1]BS!C37</f>
        <v>8036708773</v>
      </c>
      <c r="N43" s="24">
        <f>[1]BS!E37</f>
        <v>5075001813</v>
      </c>
      <c r="O43" s="24">
        <v>1479070737</v>
      </c>
      <c r="P43" s="24">
        <v>299827268</v>
      </c>
      <c r="Q43" s="24">
        <v>-182775946</v>
      </c>
      <c r="R43" s="24">
        <v>-247911742</v>
      </c>
      <c r="S43" s="24">
        <f>SUM(-191460988)</f>
        <v>-191460988</v>
      </c>
      <c r="T43" s="24">
        <f>SUM(-144765988)</f>
        <v>-144765988</v>
      </c>
      <c r="U43" s="24" t="s">
        <v>76</v>
      </c>
    </row>
    <row r="44" spans="2:21" ht="21.75" customHeight="1">
      <c r="B44" s="38" t="s">
        <v>77</v>
      </c>
      <c r="C44" s="52">
        <f t="shared" ref="C44:H44" si="3">SUM(C36:C43)</f>
        <v>698988642709</v>
      </c>
      <c r="D44" s="52">
        <f t="shared" si="3"/>
        <v>173586144631</v>
      </c>
      <c r="E44" s="52">
        <f t="shared" si="3"/>
        <v>143312236089</v>
      </c>
      <c r="F44" s="52">
        <f t="shared" si="3"/>
        <v>68642748647</v>
      </c>
      <c r="G44" s="52">
        <f t="shared" si="3"/>
        <v>28608150350</v>
      </c>
      <c r="H44" s="52">
        <f t="shared" si="3"/>
        <v>27383803454</v>
      </c>
      <c r="I44" s="39">
        <f>SUM(I34:I43)</f>
        <v>25504758048</v>
      </c>
      <c r="J44" s="39">
        <f>SUM(J34:J43)</f>
        <v>24359467349</v>
      </c>
      <c r="K44" s="39">
        <f t="shared" ref="K44:T44" si="4">SUM(K34:K43)</f>
        <v>27630354099</v>
      </c>
      <c r="L44" s="39">
        <f t="shared" si="4"/>
        <v>16247728913</v>
      </c>
      <c r="M44" s="39">
        <f t="shared" si="4"/>
        <v>10170557639</v>
      </c>
      <c r="N44" s="39">
        <f t="shared" si="4"/>
        <v>7284351373</v>
      </c>
      <c r="O44" s="39">
        <f t="shared" si="4"/>
        <v>7040280088</v>
      </c>
      <c r="P44" s="39">
        <f t="shared" si="4"/>
        <v>6967585115</v>
      </c>
      <c r="Q44" s="39">
        <f t="shared" si="4"/>
        <v>6863687181</v>
      </c>
      <c r="R44" s="39">
        <f t="shared" si="4"/>
        <v>6129617553</v>
      </c>
      <c r="S44" s="39">
        <f t="shared" si="4"/>
        <v>3066727831</v>
      </c>
      <c r="T44" s="39">
        <f t="shared" si="4"/>
        <v>2810933313</v>
      </c>
      <c r="U44" s="40" t="s">
        <v>78</v>
      </c>
    </row>
    <row r="45" spans="2:21" ht="21.75" customHeight="1">
      <c r="B45" s="50" t="s">
        <v>79</v>
      </c>
      <c r="C45" s="37">
        <v>641</v>
      </c>
      <c r="D45" s="37">
        <v>731</v>
      </c>
      <c r="E45" s="37">
        <v>756</v>
      </c>
      <c r="F45" s="37">
        <v>751</v>
      </c>
      <c r="G45" s="37">
        <v>740</v>
      </c>
      <c r="H45" s="37">
        <v>708</v>
      </c>
      <c r="I45" s="37">
        <v>708</v>
      </c>
      <c r="J45" s="37">
        <v>677</v>
      </c>
      <c r="K45" s="37">
        <v>646</v>
      </c>
      <c r="L45" s="37">
        <v>618</v>
      </c>
      <c r="M45" s="37">
        <f>[1]BS!C40</f>
        <v>590</v>
      </c>
      <c r="N45" s="37">
        <f>[1]BS!E40</f>
        <v>561</v>
      </c>
      <c r="O45" s="37">
        <v>544</v>
      </c>
      <c r="P45" s="37">
        <v>521</v>
      </c>
      <c r="Q45" s="37">
        <v>511</v>
      </c>
      <c r="R45" s="37">
        <v>500</v>
      </c>
      <c r="S45" s="53" t="s">
        <v>11</v>
      </c>
      <c r="T45" s="53" t="s">
        <v>11</v>
      </c>
      <c r="U45" s="24" t="s">
        <v>80</v>
      </c>
    </row>
    <row r="46" spans="2:21" ht="16.5">
      <c r="B46" s="38" t="s">
        <v>81</v>
      </c>
      <c r="C46" s="39">
        <f t="shared" ref="C46:H46" si="5">SUM(C44:C45)</f>
        <v>698988643350</v>
      </c>
      <c r="D46" s="39">
        <f t="shared" si="5"/>
        <v>173586145362</v>
      </c>
      <c r="E46" s="39">
        <f t="shared" si="5"/>
        <v>143312236845</v>
      </c>
      <c r="F46" s="39">
        <f t="shared" si="5"/>
        <v>68642749398</v>
      </c>
      <c r="G46" s="39">
        <f t="shared" si="5"/>
        <v>28608151090</v>
      </c>
      <c r="H46" s="39">
        <f t="shared" si="5"/>
        <v>27383804162</v>
      </c>
      <c r="I46" s="39">
        <f>SUM(I44:I45)</f>
        <v>25504758756</v>
      </c>
      <c r="J46" s="39">
        <f>SUM(J44:J45)</f>
        <v>24359468026</v>
      </c>
      <c r="K46" s="39">
        <f t="shared" ref="K46:T46" si="6">SUM(K44:K45)</f>
        <v>27630354745</v>
      </c>
      <c r="L46" s="39">
        <f t="shared" si="6"/>
        <v>16247729531</v>
      </c>
      <c r="M46" s="39">
        <f t="shared" si="6"/>
        <v>10170558229</v>
      </c>
      <c r="N46" s="39">
        <f t="shared" si="6"/>
        <v>7284351934</v>
      </c>
      <c r="O46" s="39">
        <f t="shared" si="6"/>
        <v>7040280632</v>
      </c>
      <c r="P46" s="39">
        <f t="shared" si="6"/>
        <v>6967585636</v>
      </c>
      <c r="Q46" s="39">
        <f t="shared" si="6"/>
        <v>6863687692</v>
      </c>
      <c r="R46" s="39">
        <f t="shared" si="6"/>
        <v>6129618053</v>
      </c>
      <c r="S46" s="39">
        <f t="shared" si="6"/>
        <v>3066727831</v>
      </c>
      <c r="T46" s="39">
        <f t="shared" si="6"/>
        <v>2810933313</v>
      </c>
      <c r="U46" s="40" t="s">
        <v>78</v>
      </c>
    </row>
    <row r="47" spans="2:21" ht="16.5">
      <c r="B47" s="54"/>
      <c r="C47" s="55"/>
      <c r="D47" s="55"/>
      <c r="E47" s="55"/>
      <c r="F47" s="55"/>
      <c r="G47" s="54"/>
      <c r="H47" s="54"/>
      <c r="I47" s="56"/>
      <c r="J47" s="56"/>
      <c r="K47" s="56"/>
      <c r="L47" s="24"/>
      <c r="M47" s="24">
        <f>[1]BS!C42</f>
        <v>0</v>
      </c>
      <c r="N47" s="24">
        <f>[1]BS!E42</f>
        <v>0</v>
      </c>
      <c r="O47" s="54"/>
      <c r="P47" s="57"/>
      <c r="Q47" s="42"/>
      <c r="R47" s="42"/>
      <c r="S47" s="44"/>
      <c r="T47" s="44"/>
      <c r="U47" s="44"/>
    </row>
    <row r="48" spans="2:21" ht="16.5">
      <c r="B48" s="58" t="s">
        <v>82</v>
      </c>
      <c r="C48" s="59">
        <f t="shared" ref="C48:H48" si="7">SUM(C46+C33)</f>
        <v>1594617116776</v>
      </c>
      <c r="D48" s="59">
        <f t="shared" si="7"/>
        <v>459181249331</v>
      </c>
      <c r="E48" s="59">
        <f t="shared" si="7"/>
        <v>380483408622</v>
      </c>
      <c r="F48" s="59">
        <f t="shared" si="7"/>
        <v>246598465557</v>
      </c>
      <c r="G48" s="59">
        <f t="shared" si="7"/>
        <v>121784360769</v>
      </c>
      <c r="H48" s="59">
        <f t="shared" si="7"/>
        <v>122404854832</v>
      </c>
      <c r="I48" s="59">
        <f>SUM(I46+I33)</f>
        <v>120513889727</v>
      </c>
      <c r="J48" s="59">
        <f>SUM(J46+J33)</f>
        <v>111732395203</v>
      </c>
      <c r="K48" s="59">
        <f>SUM(K46+K33)</f>
        <v>105171462745</v>
      </c>
      <c r="L48" s="59">
        <f>SUM(L46+L33)</f>
        <v>81836278921</v>
      </c>
      <c r="M48" s="59">
        <f t="shared" ref="M48:T48" si="8">SUM(M46,M33)</f>
        <v>64440904620</v>
      </c>
      <c r="N48" s="59">
        <f t="shared" si="8"/>
        <v>54405701935</v>
      </c>
      <c r="O48" s="59">
        <f t="shared" si="8"/>
        <v>49674901693</v>
      </c>
      <c r="P48" s="59">
        <f t="shared" si="8"/>
        <v>63431757340</v>
      </c>
      <c r="Q48" s="59">
        <f t="shared" si="8"/>
        <v>93789025879</v>
      </c>
      <c r="R48" s="59">
        <f t="shared" si="8"/>
        <v>75547091806</v>
      </c>
      <c r="S48" s="59">
        <f t="shared" si="8"/>
        <v>58599267806</v>
      </c>
      <c r="T48" s="59">
        <f t="shared" si="8"/>
        <v>36382509100</v>
      </c>
      <c r="U48" s="60" t="s">
        <v>83</v>
      </c>
    </row>
    <row r="49" spans="9:21">
      <c r="P49" s="62"/>
      <c r="Q49" s="62"/>
      <c r="T49"/>
      <c r="U49"/>
    </row>
    <row r="50" spans="9:21"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/>
    </row>
    <row r="51" spans="9:21">
      <c r="M51" s="63"/>
      <c r="T51"/>
      <c r="U51"/>
    </row>
    <row r="52" spans="9:21">
      <c r="T52"/>
      <c r="U52"/>
    </row>
    <row r="53" spans="9:21">
      <c r="T53"/>
      <c r="U53"/>
    </row>
    <row r="54" spans="9:21">
      <c r="P54" s="62"/>
      <c r="Q54" s="62"/>
      <c r="T54"/>
      <c r="U54"/>
    </row>
    <row r="55" spans="9:21">
      <c r="P55" s="62"/>
      <c r="Q55" s="62"/>
      <c r="T55"/>
      <c r="U55"/>
    </row>
    <row r="56" spans="9:21">
      <c r="P56" s="62"/>
      <c r="Q56" s="62"/>
      <c r="T56"/>
      <c r="U56"/>
    </row>
    <row r="57" spans="9:21">
      <c r="P57" s="62"/>
      <c r="Q57" s="62"/>
      <c r="T57"/>
      <c r="U57"/>
    </row>
    <row r="58" spans="9:21">
      <c r="P58" s="62"/>
      <c r="Q58" s="62"/>
      <c r="T58"/>
      <c r="U58"/>
    </row>
  </sheetData>
  <mergeCells count="1">
    <mergeCell ref="G4:H4"/>
  </mergeCells>
  <pageMargins left="0.13" right="0.2" top="0.13" bottom="0.13" header="0.13" footer="0.13"/>
  <pageSetup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المركز المالي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2024-06-25T10:50:47Z</dcterms:created>
  <dcterms:modified xsi:type="dcterms:W3CDTF">2024-06-25T10:51:39Z</dcterms:modified>
</cp:coreProperties>
</file>