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تدفقات" sheetId="1" r:id="rId1"/>
  </sheets>
  <calcPr calcId="125725"/>
</workbook>
</file>

<file path=xl/calcChain.xml><?xml version="1.0" encoding="utf-8"?>
<calcChain xmlns="http://schemas.openxmlformats.org/spreadsheetml/2006/main">
  <c r="M11" i="1"/>
  <c r="L11"/>
  <c r="K11"/>
  <c r="J11"/>
  <c r="F11"/>
  <c r="E11"/>
  <c r="D11"/>
  <c r="N9"/>
  <c r="N11" s="1"/>
  <c r="M9"/>
  <c r="L9"/>
  <c r="K9"/>
  <c r="J9"/>
  <c r="I9"/>
  <c r="I11" s="1"/>
  <c r="H9"/>
  <c r="H11" s="1"/>
  <c r="G9"/>
  <c r="G11" s="1"/>
  <c r="F9"/>
  <c r="E9"/>
  <c r="D9"/>
  <c r="C9"/>
  <c r="C11" s="1"/>
  <c r="B9"/>
  <c r="B11" s="1"/>
  <c r="O7"/>
  <c r="O6"/>
  <c r="N6"/>
  <c r="M6"/>
  <c r="O5"/>
  <c r="O9" s="1"/>
  <c r="O11" s="1"/>
</calcChain>
</file>

<file path=xl/sharedStrings.xml><?xml version="1.0" encoding="utf-8"?>
<sst xmlns="http://schemas.openxmlformats.org/spreadsheetml/2006/main" count="27" uniqueCount="19">
  <si>
    <t>الشركة الأهلية للزيوت</t>
  </si>
  <si>
    <t xml:space="preserve">قائمة التدفقات النقدية </t>
  </si>
  <si>
    <t>Statement of Cash Flows</t>
  </si>
  <si>
    <t>البيان</t>
  </si>
  <si>
    <t>صافي التدفقات الناتجة عن (المستخدمة في) الأنشطة التشغيلية</t>
  </si>
  <si>
    <t>Net Cash Flow from (used in ) Operating Activities</t>
  </si>
  <si>
    <t xml:space="preserve">صافي التدفقات الناتجة عن (المستخدمة في) الأنشطة الاستثمارية </t>
  </si>
  <si>
    <t>Net Cash Flow from (used in ) Investing Activities</t>
  </si>
  <si>
    <t>صافي التدفقات الناتجة عن (المستخدمة في) الأنشطة التمويلية</t>
  </si>
  <si>
    <t>Net Cash Flow from (used in ) Financing Activities</t>
  </si>
  <si>
    <t>فروقات أسعار صرف النقد ومافي حكمه</t>
  </si>
  <si>
    <t>-</t>
  </si>
  <si>
    <t>Exchange differences on cash and cash equivalent</t>
  </si>
  <si>
    <t>صافي الزيادة (النقص) في النقد وما في حكمه</t>
  </si>
  <si>
    <t xml:space="preserve">Increase (Decrease) in Cash and Cash Equivalents </t>
  </si>
  <si>
    <t>النقد وما في حكمه في 1 كانون الثاني</t>
  </si>
  <si>
    <t>Cash and Cash Equivalents at the Beginning of the year</t>
  </si>
  <si>
    <t>النقد وما في حكمه في  31 كانون الأول</t>
  </si>
  <si>
    <t>Cash and Cash Equivalents at the End of the year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</si>
</sst>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28">
    <xf numFmtId="0" fontId="0" fillId="0" borderId="0" xfId="0"/>
    <xf numFmtId="0" fontId="4" fillId="0" borderId="0" xfId="0" applyFont="1"/>
    <xf numFmtId="0" fontId="0" fillId="0" borderId="0" xfId="0" applyAlignment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6" fillId="0" borderId="0" xfId="0" applyFont="1" applyAlignment="1"/>
    <xf numFmtId="0" fontId="3" fillId="0" borderId="0" xfId="0" applyFont="1" applyAlignment="1"/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8" fillId="0" borderId="3" xfId="0" applyFont="1" applyBorder="1"/>
    <xf numFmtId="41" fontId="8" fillId="0" borderId="3" xfId="1" applyNumberFormat="1" applyFont="1" applyFill="1" applyBorder="1"/>
    <xf numFmtId="3" fontId="8" fillId="0" borderId="3" xfId="0" applyNumberFormat="1" applyFont="1" applyBorder="1" applyAlignment="1"/>
    <xf numFmtId="0" fontId="8" fillId="0" borderId="2" xfId="0" applyFont="1" applyFill="1" applyBorder="1" applyAlignment="1">
      <alignment vertical="center"/>
    </xf>
    <xf numFmtId="41" fontId="8" fillId="0" borderId="3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7" fillId="3" borderId="3" xfId="0" applyFont="1" applyFill="1" applyBorder="1"/>
    <xf numFmtId="41" fontId="7" fillId="3" borderId="3" xfId="0" applyNumberFormat="1" applyFont="1" applyFill="1" applyBorder="1"/>
    <xf numFmtId="0" fontId="7" fillId="3" borderId="2" xfId="0" applyFont="1" applyFill="1" applyBorder="1" applyAlignment="1">
      <alignment wrapText="1"/>
    </xf>
    <xf numFmtId="41" fontId="9" fillId="0" borderId="3" xfId="1" applyNumberFormat="1" applyFont="1" applyFill="1" applyBorder="1"/>
    <xf numFmtId="3" fontId="10" fillId="0" borderId="3" xfId="0" applyNumberFormat="1" applyFont="1" applyBorder="1" applyAlignment="1"/>
    <xf numFmtId="0" fontId="8" fillId="0" borderId="2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/>
    <xf numFmtId="0" fontId="2" fillId="0" borderId="0" xfId="0" applyFont="1"/>
  </cellXfs>
  <cellStyles count="8">
    <cellStyle name="Comma [0]" xfId="1" builtinId="6"/>
    <cellStyle name="Comma 2" xfId="2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rightToLeft="1" tabSelected="1" workbookViewId="0"/>
  </sheetViews>
  <sheetFormatPr defaultRowHeight="15"/>
  <cols>
    <col min="1" max="1" width="52.85546875" bestFit="1" customWidth="1"/>
    <col min="2" max="2" width="22" customWidth="1"/>
    <col min="3" max="3" width="19.85546875" customWidth="1"/>
    <col min="4" max="4" width="20" style="2" customWidth="1"/>
    <col min="5" max="5" width="19.28515625" bestFit="1" customWidth="1"/>
    <col min="6" max="6" width="17.85546875" customWidth="1"/>
    <col min="7" max="8" width="19.5703125" bestFit="1" customWidth="1"/>
    <col min="9" max="9" width="17.28515625" bestFit="1" customWidth="1"/>
    <col min="10" max="13" width="17.140625" bestFit="1" customWidth="1"/>
    <col min="14" max="14" width="17" bestFit="1" customWidth="1"/>
    <col min="15" max="15" width="17.28515625" bestFit="1" customWidth="1"/>
    <col min="16" max="16" width="60.28515625" customWidth="1"/>
    <col min="17" max="17" width="11" customWidth="1"/>
    <col min="18" max="18" width="11.140625" customWidth="1"/>
  </cols>
  <sheetData>
    <row r="1" spans="1:16" ht="18.75">
      <c r="A1" s="1" t="s">
        <v>0</v>
      </c>
    </row>
    <row r="2" spans="1:16" ht="18">
      <c r="A2" s="3" t="s">
        <v>1</v>
      </c>
      <c r="B2" s="3"/>
      <c r="C2" s="3"/>
      <c r="D2" s="4"/>
      <c r="E2" s="3"/>
      <c r="F2" s="3"/>
      <c r="G2" s="3"/>
      <c r="H2" s="5"/>
      <c r="I2" s="5"/>
      <c r="J2" s="5"/>
      <c r="K2" s="6"/>
      <c r="L2" s="6"/>
      <c r="M2" s="2"/>
      <c r="P2" s="7" t="s">
        <v>2</v>
      </c>
    </row>
    <row r="3" spans="1:16">
      <c r="A3" s="8"/>
      <c r="B3" s="8"/>
      <c r="C3" s="8"/>
      <c r="D3" s="8"/>
      <c r="E3" s="8"/>
      <c r="F3" s="8"/>
      <c r="G3" s="8"/>
      <c r="M3" s="9"/>
      <c r="P3" s="10"/>
    </row>
    <row r="4" spans="1:16" ht="16.5">
      <c r="A4" s="11" t="s">
        <v>3</v>
      </c>
      <c r="B4" s="12">
        <v>2020</v>
      </c>
      <c r="C4" s="12">
        <v>2019</v>
      </c>
      <c r="D4" s="12">
        <v>2018</v>
      </c>
      <c r="E4" s="12">
        <v>2017</v>
      </c>
      <c r="F4" s="12">
        <v>2016</v>
      </c>
      <c r="G4" s="12">
        <v>2015</v>
      </c>
      <c r="H4" s="12">
        <v>2014</v>
      </c>
      <c r="I4" s="12">
        <v>2013</v>
      </c>
      <c r="J4" s="12">
        <v>2012</v>
      </c>
      <c r="K4" s="12">
        <v>2011</v>
      </c>
      <c r="L4" s="12">
        <v>2010</v>
      </c>
      <c r="M4" s="12">
        <v>2009</v>
      </c>
      <c r="N4" s="12">
        <v>2008</v>
      </c>
      <c r="O4" s="12">
        <v>2007</v>
      </c>
      <c r="P4" s="13" t="s">
        <v>2</v>
      </c>
    </row>
    <row r="5" spans="1:16" ht="16.5">
      <c r="A5" s="14" t="s">
        <v>4</v>
      </c>
      <c r="B5" s="15">
        <v>3343758791</v>
      </c>
      <c r="C5" s="15">
        <v>1186207462</v>
      </c>
      <c r="D5" s="16">
        <v>272868713</v>
      </c>
      <c r="E5" s="15">
        <v>-2600174570.750289</v>
      </c>
      <c r="F5" s="15">
        <v>795276219</v>
      </c>
      <c r="G5" s="15">
        <v>1205661398</v>
      </c>
      <c r="H5" s="15">
        <v>474444551.68697667</v>
      </c>
      <c r="I5" s="15">
        <v>215265745</v>
      </c>
      <c r="J5" s="15">
        <v>868530569</v>
      </c>
      <c r="K5" s="15">
        <v>-123110924</v>
      </c>
      <c r="L5" s="15">
        <v>309509681</v>
      </c>
      <c r="M5" s="15">
        <v>135593679</v>
      </c>
      <c r="N5" s="15">
        <v>213670237</v>
      </c>
      <c r="O5" s="15">
        <f>280606048-213409008</f>
        <v>67197040</v>
      </c>
      <c r="P5" s="17" t="s">
        <v>5</v>
      </c>
    </row>
    <row r="6" spans="1:16" ht="16.5">
      <c r="A6" s="14" t="s">
        <v>6</v>
      </c>
      <c r="B6" s="15">
        <v>-12462900</v>
      </c>
      <c r="C6" s="15">
        <v>-27684195</v>
      </c>
      <c r="D6" s="16">
        <v>53448659</v>
      </c>
      <c r="E6" s="15">
        <v>62820065</v>
      </c>
      <c r="F6" s="15">
        <v>-15706889</v>
      </c>
      <c r="G6" s="15">
        <v>-27785363</v>
      </c>
      <c r="H6" s="15">
        <v>-7394978</v>
      </c>
      <c r="I6" s="15">
        <v>-2342855</v>
      </c>
      <c r="J6" s="15">
        <v>-2820558</v>
      </c>
      <c r="K6" s="15">
        <v>-5327303</v>
      </c>
      <c r="L6" s="15">
        <v>-17284269</v>
      </c>
      <c r="M6" s="15">
        <f>-12474099</f>
        <v>-12474099</v>
      </c>
      <c r="N6" s="15">
        <f>-28090693</f>
        <v>-28090693</v>
      </c>
      <c r="O6" s="15">
        <f>-26335315</f>
        <v>-26335315</v>
      </c>
      <c r="P6" s="17" t="s">
        <v>7</v>
      </c>
    </row>
    <row r="7" spans="1:16" ht="16.5">
      <c r="A7" s="14" t="s">
        <v>8</v>
      </c>
      <c r="B7" s="15">
        <v>269381929</v>
      </c>
      <c r="C7" s="15">
        <v>72379345</v>
      </c>
      <c r="D7" s="15">
        <v>-775204365</v>
      </c>
      <c r="E7" s="15">
        <v>-239605146</v>
      </c>
      <c r="F7" s="15">
        <v>-383793312</v>
      </c>
      <c r="G7" s="15">
        <v>-153292514</v>
      </c>
      <c r="H7" s="15">
        <v>-211758613</v>
      </c>
      <c r="I7" s="15">
        <v>-97373085</v>
      </c>
      <c r="J7" s="15">
        <v>-194979311</v>
      </c>
      <c r="K7" s="15">
        <v>82942372</v>
      </c>
      <c r="L7" s="15">
        <v>-107360285</v>
      </c>
      <c r="M7" s="15">
        <v>-147901584</v>
      </c>
      <c r="N7" s="15">
        <v>-208449324</v>
      </c>
      <c r="O7" s="15">
        <f>-132944638</f>
        <v>-132944638</v>
      </c>
      <c r="P7" s="17" t="s">
        <v>9</v>
      </c>
    </row>
    <row r="8" spans="1:16" ht="16.5">
      <c r="A8" s="14" t="s">
        <v>10</v>
      </c>
      <c r="B8" s="15">
        <v>-3257574494</v>
      </c>
      <c r="C8" s="15">
        <v>0</v>
      </c>
      <c r="D8" s="15">
        <v>-142029</v>
      </c>
      <c r="E8" s="15">
        <v>-501498841</v>
      </c>
      <c r="F8" s="15">
        <v>1101014633</v>
      </c>
      <c r="G8" s="15">
        <v>73830633</v>
      </c>
      <c r="H8" s="18" t="s">
        <v>11</v>
      </c>
      <c r="I8" s="18" t="s">
        <v>11</v>
      </c>
      <c r="J8" s="18" t="s">
        <v>11</v>
      </c>
      <c r="K8" s="18" t="s">
        <v>11</v>
      </c>
      <c r="L8" s="18" t="s">
        <v>11</v>
      </c>
      <c r="M8" s="18" t="s">
        <v>11</v>
      </c>
      <c r="N8" s="18" t="s">
        <v>11</v>
      </c>
      <c r="O8" s="18" t="s">
        <v>11</v>
      </c>
      <c r="P8" s="19" t="s">
        <v>12</v>
      </c>
    </row>
    <row r="9" spans="1:16" ht="16.5">
      <c r="A9" s="20" t="s">
        <v>13</v>
      </c>
      <c r="B9" s="21">
        <f t="shared" ref="B9:C9" si="0">SUM(B5:B8)</f>
        <v>343103326</v>
      </c>
      <c r="C9" s="21">
        <f t="shared" si="0"/>
        <v>1230902612</v>
      </c>
      <c r="D9" s="21">
        <f>SUM(D5:D8)</f>
        <v>-449029022</v>
      </c>
      <c r="E9" s="21">
        <f>SUM(E5:E8)</f>
        <v>-3278458492.750289</v>
      </c>
      <c r="F9" s="21">
        <f>SUM(F5:F8)</f>
        <v>1496790651</v>
      </c>
      <c r="G9" s="21">
        <f t="shared" ref="G9:O9" si="1">SUM(G5:G8)</f>
        <v>1098414154</v>
      </c>
      <c r="H9" s="21">
        <f t="shared" si="1"/>
        <v>255290960.68697667</v>
      </c>
      <c r="I9" s="21">
        <f t="shared" si="1"/>
        <v>115549805</v>
      </c>
      <c r="J9" s="21">
        <f t="shared" si="1"/>
        <v>670730700</v>
      </c>
      <c r="K9" s="21">
        <f t="shared" si="1"/>
        <v>-45495855</v>
      </c>
      <c r="L9" s="21">
        <f t="shared" si="1"/>
        <v>184865127</v>
      </c>
      <c r="M9" s="21">
        <f t="shared" si="1"/>
        <v>-24782004</v>
      </c>
      <c r="N9" s="21">
        <f t="shared" si="1"/>
        <v>-22869780</v>
      </c>
      <c r="O9" s="21">
        <f t="shared" si="1"/>
        <v>-92082913</v>
      </c>
      <c r="P9" s="22" t="s">
        <v>14</v>
      </c>
    </row>
    <row r="10" spans="1:16" ht="24" customHeight="1">
      <c r="A10" s="14" t="s">
        <v>15</v>
      </c>
      <c r="B10" s="23">
        <v>1275481157</v>
      </c>
      <c r="C10" s="23">
        <v>44578545</v>
      </c>
      <c r="D10" s="24">
        <v>493607567</v>
      </c>
      <c r="E10" s="23">
        <v>3772066060</v>
      </c>
      <c r="F10" s="23">
        <v>2275275409</v>
      </c>
      <c r="G10" s="23">
        <v>1250691888</v>
      </c>
      <c r="H10" s="23">
        <v>995400927</v>
      </c>
      <c r="I10" s="23">
        <v>879851122</v>
      </c>
      <c r="J10" s="23">
        <v>209120422</v>
      </c>
      <c r="K10" s="23">
        <v>254616277</v>
      </c>
      <c r="L10" s="23">
        <v>69751150</v>
      </c>
      <c r="M10" s="23">
        <v>94533154</v>
      </c>
      <c r="N10" s="23">
        <v>117402933</v>
      </c>
      <c r="O10" s="23">
        <v>209485846</v>
      </c>
      <c r="P10" s="25" t="s">
        <v>16</v>
      </c>
    </row>
    <row r="11" spans="1:16" ht="16.5">
      <c r="A11" s="20" t="s">
        <v>17</v>
      </c>
      <c r="B11" s="21">
        <f t="shared" ref="B11:C11" si="2">B9+B10</f>
        <v>1618584483</v>
      </c>
      <c r="C11" s="21">
        <f t="shared" si="2"/>
        <v>1275481157</v>
      </c>
      <c r="D11" s="26">
        <f>D9+D10</f>
        <v>44578545</v>
      </c>
      <c r="E11" s="21">
        <f>E9+E10</f>
        <v>493607567.24971104</v>
      </c>
      <c r="F11" s="21">
        <f>F9+F10</f>
        <v>3772066060</v>
      </c>
      <c r="G11" s="21">
        <f t="shared" ref="G11:O11" si="3">G9+G10</f>
        <v>2349106042</v>
      </c>
      <c r="H11" s="21">
        <f t="shared" si="3"/>
        <v>1250691887.6869767</v>
      </c>
      <c r="I11" s="21">
        <f t="shared" si="3"/>
        <v>995400927</v>
      </c>
      <c r="J11" s="21">
        <f t="shared" si="3"/>
        <v>879851122</v>
      </c>
      <c r="K11" s="21">
        <f t="shared" si="3"/>
        <v>209120422</v>
      </c>
      <c r="L11" s="21">
        <f t="shared" si="3"/>
        <v>254616277</v>
      </c>
      <c r="M11" s="21">
        <f t="shared" si="3"/>
        <v>69751150</v>
      </c>
      <c r="N11" s="21">
        <f t="shared" si="3"/>
        <v>94533153</v>
      </c>
      <c r="O11" s="21">
        <f t="shared" si="3"/>
        <v>117402933</v>
      </c>
      <c r="P11" s="13" t="s">
        <v>18</v>
      </c>
    </row>
    <row r="16" spans="1:16">
      <c r="F16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Alrahim Sabbagh</dc:creator>
  <cp:lastModifiedBy>Abd Alrahim Sabbagh</cp:lastModifiedBy>
  <dcterms:created xsi:type="dcterms:W3CDTF">2022-02-02T11:45:50Z</dcterms:created>
  <dcterms:modified xsi:type="dcterms:W3CDTF">2022-02-02T11:46:02Z</dcterms:modified>
</cp:coreProperties>
</file>