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نسب مالية" sheetId="1" r:id="rId1"/>
  </sheets>
  <externalReferences>
    <externalReference r:id="rId2"/>
  </externalReferences>
  <definedNames>
    <definedName name="_xlnm.Print_Area" localSheetId="0">'نسب مالية'!$A$1:$W$36</definedName>
  </definedNames>
  <calcPr calcId="144525"/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2" i="1"/>
  <c r="S10" i="1"/>
  <c r="R10" i="1"/>
  <c r="Q10" i="1"/>
  <c r="Q14" i="1" s="1"/>
  <c r="P10" i="1"/>
  <c r="P14" i="1" s="1"/>
  <c r="O10" i="1"/>
  <c r="O14" i="1" s="1"/>
  <c r="N10" i="1"/>
  <c r="N14" i="1" s="1"/>
  <c r="M10" i="1"/>
  <c r="M14" i="1" s="1"/>
  <c r="L10" i="1"/>
  <c r="L14" i="1" s="1"/>
  <c r="K10" i="1"/>
  <c r="K14" i="1" s="1"/>
  <c r="J10" i="1"/>
  <c r="J14" i="1" s="1"/>
  <c r="I10" i="1"/>
  <c r="I14" i="1" s="1"/>
  <c r="H10" i="1"/>
  <c r="H14" i="1" s="1"/>
  <c r="G10" i="1"/>
  <c r="G14" i="1" s="1"/>
  <c r="F10" i="1"/>
  <c r="F14" i="1" s="1"/>
  <c r="E10" i="1"/>
  <c r="E14" i="1" s="1"/>
  <c r="D10" i="1"/>
  <c r="D14" i="1" s="1"/>
  <c r="C10" i="1"/>
  <c r="C14" i="1" s="1"/>
  <c r="B10" i="1"/>
  <c r="B14" i="1" s="1"/>
  <c r="S8" i="1"/>
  <c r="R8" i="1"/>
  <c r="R13" i="1" s="1"/>
  <c r="Q8" i="1"/>
  <c r="Q13" i="1" s="1"/>
  <c r="P8" i="1"/>
  <c r="P11" i="1" s="1"/>
  <c r="O8" i="1"/>
  <c r="O11" i="1" s="1"/>
  <c r="N8" i="1"/>
  <c r="N11" i="1" s="1"/>
  <c r="M8" i="1"/>
  <c r="M11" i="1" s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B8" i="1"/>
  <c r="B11" i="1" s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Q11" i="1" l="1"/>
</calcChain>
</file>

<file path=xl/sharedStrings.xml><?xml version="1.0" encoding="utf-8"?>
<sst xmlns="http://schemas.openxmlformats.org/spreadsheetml/2006/main" count="178" uniqueCount="84">
  <si>
    <t>البنك العربي- سورية</t>
  </si>
  <si>
    <t>النسب المالية</t>
  </si>
  <si>
    <t>Financial Ratios</t>
  </si>
  <si>
    <t>بعد تطبيق المعيار رقم 9</t>
  </si>
  <si>
    <t>النسب</t>
  </si>
  <si>
    <t>آلية احتساب النسبة</t>
  </si>
  <si>
    <t>شرح النسبة</t>
  </si>
  <si>
    <t xml:space="preserve"> (%) معدل دوران السهم</t>
  </si>
  <si>
    <t>*</t>
  </si>
  <si>
    <t>عدد الأسهم المتداولة / عدد الأسهم</t>
  </si>
  <si>
    <t>Turnover Ratio  (%)</t>
  </si>
  <si>
    <t>عائد السهم الواحد ( ليرة سورية )</t>
  </si>
  <si>
    <t>صافي الأرباح / عدد الأسهم</t>
  </si>
  <si>
    <t>Earnings Per Share (SP)</t>
  </si>
  <si>
    <t>الأرباح الموزعة للسهم الواحد ( ليرة سورية )</t>
  </si>
  <si>
    <t>الأرباح الموزعة / عدد الأسهم</t>
  </si>
  <si>
    <t>Dividend per share (SP)</t>
  </si>
  <si>
    <t>القيمة الدفترية للسهم الواحد ( ليرة سورية )</t>
  </si>
  <si>
    <t>صافي حقوق المساهمين / عدد الأسهم</t>
  </si>
  <si>
    <t>Book Value Per Share (SP)</t>
  </si>
  <si>
    <t>القيمة السوقية الى العائد (مره)</t>
  </si>
  <si>
    <t>القيمة السوقية / العائد</t>
  </si>
  <si>
    <t>Price Earnings Ratio (Times)</t>
  </si>
  <si>
    <t xml:space="preserve"> (%) الأرباح الموزعة الى القيمة السوقية</t>
  </si>
  <si>
    <t>الربح الموزع للسهم / القيمة السوقية للسهم</t>
  </si>
  <si>
    <t>Dividend Yield  (%)</t>
  </si>
  <si>
    <t xml:space="preserve"> (%) الأرباح الموزعة للسهم الى عائد السهم</t>
  </si>
  <si>
    <t>الربح الموزع للسهم / عائد السهم</t>
  </si>
  <si>
    <t>Dividend Per Share to Earnings Per Share  (%)</t>
  </si>
  <si>
    <t>القيمة السوقية الى القيمة الدفترية (مره)</t>
  </si>
  <si>
    <t>القيمة السوقية / القيمة الدفترية</t>
  </si>
  <si>
    <t>Price Book Value (Times)</t>
  </si>
  <si>
    <t>العائد على مجموع الموجودات  (%)</t>
  </si>
  <si>
    <t>صافي الربح / مجموع الموجودات</t>
  </si>
  <si>
    <t>Return On Assets  (%)</t>
  </si>
  <si>
    <t>العائد على حقوق المساهمين  (%)</t>
  </si>
  <si>
    <t>صافي الربح / صافي حقوق المساهمين</t>
  </si>
  <si>
    <t>Return On Equity  (%)</t>
  </si>
  <si>
    <t>صافي الفوائد والعمولات / إجمالي الدخل  (%)</t>
  </si>
  <si>
    <t>صافي الفوائد والعمولات / اجمالي الدخل</t>
  </si>
  <si>
    <t>Net interest and commission  / Total Income (%)</t>
  </si>
  <si>
    <t xml:space="preserve"> (%) صافي الربح / إجمالي الدخل</t>
  </si>
  <si>
    <t xml:space="preserve"> صافي الربح/اجمالي الدخل</t>
  </si>
  <si>
    <t xml:space="preserve"> صافي الربح / إجمالي الدخل</t>
  </si>
  <si>
    <t xml:space="preserve"> صافي الربح / اجمالي الدخل</t>
  </si>
  <si>
    <t>Net Income / Total Income  (%)</t>
  </si>
  <si>
    <t xml:space="preserve"> (%) اجمالي الدخل / الموجودات</t>
  </si>
  <si>
    <t xml:space="preserve"> اجمالي الدخل / الموجودات</t>
  </si>
  <si>
    <t>Total Income / Tota Assets  (%)</t>
  </si>
  <si>
    <t xml:space="preserve"> (%) نسبة الملكية</t>
  </si>
  <si>
    <t>حقوق المساهمين / مجموع الموجودات</t>
  </si>
  <si>
    <t>Equity Ratio  (%)</t>
  </si>
  <si>
    <t xml:space="preserve"> (%) حقوق المساهمين / إجمالي الودائع</t>
  </si>
  <si>
    <t xml:space="preserve"> حقوق المساهمين/اجمالي الودائع</t>
  </si>
  <si>
    <t xml:space="preserve"> حقوق المساهمين / اجمالي الودائع</t>
  </si>
  <si>
    <t>Shareholders Equity / Total Deposits  (%)</t>
  </si>
  <si>
    <t xml:space="preserve"> (%) معدل المديونية</t>
  </si>
  <si>
    <t>المطلوبات متداولة / مجموع الموجودات</t>
  </si>
  <si>
    <t>Debt Ratio  (%)</t>
  </si>
  <si>
    <t xml:space="preserve"> (%) اجمالي الودائع / مجموع الموجودات</t>
  </si>
  <si>
    <t xml:space="preserve"> اجمالي الودائع/مجموع الموجودات</t>
  </si>
  <si>
    <t xml:space="preserve"> اجمالي الودائع / مجموع الموجودات</t>
  </si>
  <si>
    <t>Total Deposits / Total  Assets  (%)</t>
  </si>
  <si>
    <t xml:space="preserve"> (%) صافي التسهيلات / مجموع الموجودات</t>
  </si>
  <si>
    <t xml:space="preserve"> صافي التسهيلات الى مجموع الموجودات</t>
  </si>
  <si>
    <t xml:space="preserve"> صافي التسهيلات / مجموع الموجودات</t>
  </si>
  <si>
    <t>Net Credit Facilities to Total Assets  (%)</t>
  </si>
  <si>
    <t>صافي التسهيلات / إجمالي الودائع  (%)</t>
  </si>
  <si>
    <t xml:space="preserve">صافي التسهيلات/ اجمالي الودائع </t>
  </si>
  <si>
    <t xml:space="preserve">صافي التسهيلات / إجمالي الودائع </t>
  </si>
  <si>
    <t>Net Credit Facilities to Total Deposits  (%)</t>
  </si>
  <si>
    <t xml:space="preserve"> (%) حقوق المساهمين/ صافي التسهيلات</t>
  </si>
  <si>
    <t xml:space="preserve"> حقوق المساهمين/ صافي التسهيلات</t>
  </si>
  <si>
    <t>Shareholders Equity to Credit Facilities,Net  (%)</t>
  </si>
  <si>
    <t>نسبة السيولة (مره)</t>
  </si>
  <si>
    <t>الموجودات المتداولة / المطاليب المتداولة</t>
  </si>
  <si>
    <t xml:space="preserve">Quick Ratio (Times) </t>
  </si>
  <si>
    <t xml:space="preserve">* تم تعديل القيمة الاسمية والدفترية والسوقية وعدد الأسهم للسنوات السابقة نظراً لعملية التجزئة التي تمت في عام 2012 </t>
  </si>
  <si>
    <t>The market value has been adjusted and the average number of shares has been re-calculated for the comparative periods due to modification of the nominal value per share from 500 SP to 100 SP during the year 2012</t>
  </si>
  <si>
    <t>عدد الأسهم المكتتب بها</t>
  </si>
  <si>
    <t>عدد الأسهم المتداولة</t>
  </si>
  <si>
    <t>-</t>
  </si>
  <si>
    <t>القيمة السوقية للسهم</t>
  </si>
  <si>
    <t>القيمة الاسمية للسهم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</si>
</sst>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??_-;_-@_-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b/>
      <sz val="14"/>
      <color theme="1"/>
      <name val="Arabic Transparent"/>
    </font>
    <font>
      <b/>
      <sz val="13"/>
      <color theme="0"/>
      <name val="Arabic Transparent"/>
      <charset val="178"/>
    </font>
    <font>
      <sz val="14"/>
      <color theme="1"/>
      <name val="Arabic Transparent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7" fillId="0" borderId="0" xfId="0" applyFont="1" applyFill="1"/>
    <xf numFmtId="0" fontId="2" fillId="0" borderId="4" xfId="0" applyFont="1" applyFill="1" applyBorder="1" applyAlignment="1">
      <alignment horizontal="right" vertical="center" wrapText="1" inden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wrapText="1"/>
    </xf>
    <xf numFmtId="10" fontId="3" fillId="0" borderId="5" xfId="1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right"/>
    </xf>
    <xf numFmtId="37" fontId="3" fillId="0" borderId="4" xfId="0" applyNumberFormat="1" applyFont="1" applyFill="1" applyBorder="1" applyAlignment="1">
      <alignment horizontal="right" vertical="center" wrapText="1"/>
    </xf>
    <xf numFmtId="10" fontId="3" fillId="0" borderId="5" xfId="1" applyNumberFormat="1" applyFont="1" applyFill="1" applyBorder="1" applyAlignment="1">
      <alignment horizontal="left" wrapText="1"/>
    </xf>
    <xf numFmtId="3" fontId="3" fillId="0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right" vertical="center"/>
    </xf>
    <xf numFmtId="2" fontId="3" fillId="0" borderId="5" xfId="0" applyNumberFormat="1" applyFont="1" applyFill="1" applyBorder="1" applyAlignment="1">
      <alignment horizontal="left" wrapText="1"/>
    </xf>
    <xf numFmtId="4" fontId="3" fillId="0" borderId="5" xfId="0" applyNumberFormat="1" applyFont="1" applyFill="1" applyBorder="1" applyAlignment="1">
      <alignment horizontal="center" wrapText="1"/>
    </xf>
    <xf numFmtId="10" fontId="3" fillId="0" borderId="5" xfId="1" applyNumberFormat="1" applyFont="1" applyFill="1" applyBorder="1" applyAlignment="1">
      <alignment horizontal="right" vertical="center" wrapText="1"/>
    </xf>
    <xf numFmtId="39" fontId="3" fillId="0" borderId="5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/>
    </xf>
    <xf numFmtId="37" fontId="3" fillId="0" borderId="6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left"/>
    </xf>
    <xf numFmtId="4" fontId="3" fillId="0" borderId="5" xfId="1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right" wrapText="1"/>
    </xf>
    <xf numFmtId="2" fontId="3" fillId="0" borderId="8" xfId="0" applyNumberFormat="1" applyFont="1" applyFill="1" applyBorder="1" applyAlignment="1">
      <alignment horizontal="right" vertical="center"/>
    </xf>
    <xf numFmtId="2" fontId="3" fillId="0" borderId="9" xfId="0" applyNumberFormat="1" applyFont="1" applyFill="1" applyBorder="1" applyAlignment="1">
      <alignment horizontal="left" wrapText="1"/>
    </xf>
    <xf numFmtId="10" fontId="3" fillId="0" borderId="10" xfId="1" applyNumberFormat="1" applyFont="1" applyFill="1" applyBorder="1" applyAlignment="1">
      <alignment horizontal="right" vertical="center" wrapText="1"/>
    </xf>
    <xf numFmtId="10" fontId="3" fillId="0" borderId="5" xfId="1" applyNumberFormat="1" applyFont="1" applyFill="1" applyBorder="1" applyAlignment="1">
      <alignment horizontal="left"/>
    </xf>
    <xf numFmtId="37" fontId="3" fillId="0" borderId="5" xfId="0" applyNumberFormat="1" applyFont="1" applyFill="1" applyBorder="1" applyAlignment="1">
      <alignment horizontal="right" vertical="center" wrapText="1"/>
    </xf>
    <xf numFmtId="10" fontId="3" fillId="0" borderId="5" xfId="1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center" wrapText="1"/>
    </xf>
    <xf numFmtId="0" fontId="3" fillId="0" borderId="11" xfId="0" applyFont="1" applyFill="1" applyBorder="1"/>
    <xf numFmtId="10" fontId="3" fillId="0" borderId="11" xfId="1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10" fontId="3" fillId="0" borderId="0" xfId="1" applyNumberFormat="1" applyFont="1" applyFill="1" applyBorder="1" applyAlignment="1">
      <alignment horizontal="right" vertical="center" wrapText="1"/>
    </xf>
    <xf numFmtId="10" fontId="3" fillId="0" borderId="0" xfId="1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wrapText="1"/>
    </xf>
    <xf numFmtId="165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</cellXfs>
  <cellStyles count="9">
    <cellStyle name="Comma 2" xfId="2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Normal 7" xfId="8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BS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تقرير الملكية"/>
      <sheetName val="بيانات التداول"/>
      <sheetName val="قيم التداول"/>
      <sheetName val="معلومات عامة"/>
      <sheetName val="قائمة المركز المالي"/>
      <sheetName val="بيان الدخل"/>
      <sheetName val="تدفقات"/>
      <sheetName val="نسب مالية"/>
    </sheetNames>
    <sheetDataSet>
      <sheetData sheetId="0"/>
      <sheetData sheetId="1"/>
      <sheetData sheetId="2"/>
      <sheetData sheetId="3"/>
      <sheetData sheetId="4"/>
      <sheetData sheetId="5">
        <row r="11">
          <cell r="B11">
            <v>64314866250</v>
          </cell>
          <cell r="C11">
            <v>49305506170</v>
          </cell>
          <cell r="D11">
            <v>16510088585</v>
          </cell>
          <cell r="E11">
            <v>10301478074</v>
          </cell>
          <cell r="F11">
            <v>6129879327</v>
          </cell>
          <cell r="G11">
            <v>6149451450</v>
          </cell>
          <cell r="H11">
            <v>7286057980</v>
          </cell>
          <cell r="I11">
            <v>8257988942</v>
          </cell>
          <cell r="J11">
            <v>11729951675</v>
          </cell>
          <cell r="K11">
            <v>12156288344</v>
          </cell>
          <cell r="L11">
            <v>12988816558</v>
          </cell>
          <cell r="M11">
            <v>15265697790</v>
          </cell>
          <cell r="N11">
            <v>17372159996</v>
          </cell>
          <cell r="O11">
            <v>22429798100</v>
          </cell>
          <cell r="P11">
            <v>23122664399</v>
          </cell>
          <cell r="Q11">
            <v>17121882303</v>
          </cell>
          <cell r="R11">
            <v>12245455796</v>
          </cell>
          <cell r="S11">
            <v>6769086093</v>
          </cell>
        </row>
        <row r="20">
          <cell r="B20">
            <v>1291161316451</v>
          </cell>
          <cell r="C20">
            <v>367563591436</v>
          </cell>
          <cell r="D20">
            <v>290701041264</v>
          </cell>
          <cell r="E20">
            <v>154606848822</v>
          </cell>
          <cell r="F20">
            <v>59285761319</v>
          </cell>
          <cell r="G20">
            <v>64333258054</v>
          </cell>
          <cell r="H20">
            <v>65908021185</v>
          </cell>
          <cell r="I20">
            <v>66650959613</v>
          </cell>
          <cell r="J20">
            <v>72115845878</v>
          </cell>
          <cell r="K20">
            <v>54836480425</v>
          </cell>
          <cell r="L20">
            <v>44369471511</v>
          </cell>
          <cell r="M20">
            <v>43121535225</v>
          </cell>
          <cell r="N20">
            <v>37387265831</v>
          </cell>
          <cell r="O20">
            <v>37320391021</v>
          </cell>
          <cell r="P20">
            <v>41177999711</v>
          </cell>
          <cell r="Q20">
            <v>34286572048</v>
          </cell>
          <cell r="R20">
            <v>32267342544</v>
          </cell>
          <cell r="S20">
            <v>21127306203</v>
          </cell>
        </row>
        <row r="24">
          <cell r="B24">
            <v>33789136447</v>
          </cell>
          <cell r="C24">
            <v>11697623516</v>
          </cell>
          <cell r="D24">
            <v>4885390482</v>
          </cell>
          <cell r="E24">
            <v>1182269802</v>
          </cell>
          <cell r="F24">
            <v>82037670</v>
          </cell>
          <cell r="G24">
            <v>107254235</v>
          </cell>
          <cell r="H24">
            <v>107254235</v>
          </cell>
          <cell r="I24">
            <v>447086893</v>
          </cell>
          <cell r="J24">
            <v>4333594620</v>
          </cell>
          <cell r="K24">
            <v>2344894968</v>
          </cell>
          <cell r="L24">
            <v>2015420352</v>
          </cell>
          <cell r="M24">
            <v>274620439</v>
          </cell>
          <cell r="N24">
            <v>646052304</v>
          </cell>
          <cell r="O24">
            <v>1452807653</v>
          </cell>
          <cell r="P24">
            <v>175275236</v>
          </cell>
          <cell r="Q24">
            <v>3422422674</v>
          </cell>
          <cell r="R24">
            <v>1607211903</v>
          </cell>
          <cell r="S24">
            <v>253511846</v>
          </cell>
        </row>
        <row r="25">
          <cell r="B25">
            <v>552059433112</v>
          </cell>
          <cell r="C25">
            <v>201561290025</v>
          </cell>
          <cell r="D25">
            <v>162036521242</v>
          </cell>
          <cell r="E25">
            <v>93833766207</v>
          </cell>
          <cell r="F25">
            <v>45475584698</v>
          </cell>
          <cell r="G25">
            <v>50930233894</v>
          </cell>
          <cell r="H25">
            <v>50930233894</v>
          </cell>
          <cell r="I25">
            <v>47835751606</v>
          </cell>
          <cell r="J25">
            <v>44423105464</v>
          </cell>
          <cell r="K25">
            <v>37938333708</v>
          </cell>
          <cell r="L25">
            <v>33312446315</v>
          </cell>
          <cell r="M25">
            <v>34011110918</v>
          </cell>
          <cell r="N25">
            <v>28776730560</v>
          </cell>
          <cell r="O25">
            <v>27409152085</v>
          </cell>
          <cell r="P25">
            <v>35302878075</v>
          </cell>
          <cell r="Q25">
            <v>25796502420</v>
          </cell>
          <cell r="R25">
            <v>26063279744</v>
          </cell>
          <cell r="S25">
            <v>18111887998</v>
          </cell>
        </row>
        <row r="31">
          <cell r="B31">
            <v>612109985806</v>
          </cell>
          <cell r="C31">
            <v>220769844906</v>
          </cell>
          <cell r="D31">
            <v>171915446597</v>
          </cell>
          <cell r="E31">
            <v>97898869722</v>
          </cell>
          <cell r="F31">
            <v>48172312392</v>
          </cell>
          <cell r="G31">
            <v>53367447002</v>
          </cell>
          <cell r="H31">
            <v>53191467597</v>
          </cell>
          <cell r="I31">
            <v>51700768807</v>
          </cell>
          <cell r="J31">
            <v>51891277725</v>
          </cell>
          <cell r="K31">
            <v>42655814536</v>
          </cell>
          <cell r="L31">
            <v>37441224373</v>
          </cell>
          <cell r="M31">
            <v>36108472951</v>
          </cell>
          <cell r="N31">
            <v>31488657482</v>
          </cell>
          <cell r="O31">
            <v>31377396170</v>
          </cell>
          <cell r="P31">
            <v>37543446343</v>
          </cell>
          <cell r="Q31">
            <v>30955501695</v>
          </cell>
          <cell r="R31">
            <v>28964042645</v>
          </cell>
          <cell r="S31">
            <v>19504493194</v>
          </cell>
        </row>
        <row r="41">
          <cell r="B41">
            <v>679051330645</v>
          </cell>
          <cell r="C41">
            <v>146793746530</v>
          </cell>
          <cell r="D41">
            <v>118785594667</v>
          </cell>
          <cell r="E41">
            <v>56707979100</v>
          </cell>
          <cell r="F41">
            <v>11113448927</v>
          </cell>
          <cell r="G41">
            <v>10965811052</v>
          </cell>
          <cell r="H41">
            <v>12716553588</v>
          </cell>
          <cell r="I41">
            <v>14950190806</v>
          </cell>
          <cell r="J41">
            <v>20224568153</v>
          </cell>
          <cell r="K41">
            <v>12180665889</v>
          </cell>
          <cell r="L41">
            <v>6928247138</v>
          </cell>
          <cell r="M41">
            <v>7013062274</v>
          </cell>
          <cell r="N41">
            <v>5898608349</v>
          </cell>
          <cell r="O41">
            <v>5942994851</v>
          </cell>
          <cell r="P41">
            <v>3634553368</v>
          </cell>
          <cell r="Q41">
            <v>3331070353</v>
          </cell>
          <cell r="R41">
            <v>3303299899</v>
          </cell>
          <cell r="S41">
            <v>1622813009</v>
          </cell>
        </row>
      </sheetData>
      <sheetData sheetId="6">
        <row r="15">
          <cell r="B15">
            <v>30265395325</v>
          </cell>
          <cell r="C15">
            <v>11042790451</v>
          </cell>
          <cell r="D15">
            <v>3047368039</v>
          </cell>
          <cell r="E15">
            <v>3439763384</v>
          </cell>
          <cell r="F15">
            <v>1362444475</v>
          </cell>
          <cell r="G15">
            <v>840062732</v>
          </cell>
          <cell r="H15">
            <v>837819957</v>
          </cell>
          <cell r="I15">
            <v>1290601654</v>
          </cell>
          <cell r="J15">
            <v>1394872661</v>
          </cell>
          <cell r="K15">
            <v>1170473624</v>
          </cell>
          <cell r="L15">
            <v>767374553</v>
          </cell>
          <cell r="M15">
            <v>768899385</v>
          </cell>
          <cell r="N15">
            <v>928863862</v>
          </cell>
          <cell r="O15">
            <v>1384680996</v>
          </cell>
          <cell r="P15">
            <v>1236547865</v>
          </cell>
          <cell r="Q15">
            <v>907296449</v>
          </cell>
          <cell r="R15">
            <v>758142487</v>
          </cell>
          <cell r="S15">
            <v>524455288</v>
          </cell>
        </row>
        <row r="22">
          <cell r="B22">
            <v>563719685943</v>
          </cell>
          <cell r="C22">
            <v>38992474584</v>
          </cell>
          <cell r="D22">
            <v>73446107453</v>
          </cell>
          <cell r="E22">
            <v>49298560920</v>
          </cell>
          <cell r="F22">
            <v>1565751412</v>
          </cell>
          <cell r="G22">
            <v>1026873541</v>
          </cell>
          <cell r="H22">
            <v>1026873541</v>
          </cell>
          <cell r="I22">
            <v>-2941958210</v>
          </cell>
          <cell r="J22">
            <v>11265147601</v>
          </cell>
          <cell r="K22">
            <v>8806031902</v>
          </cell>
          <cell r="L22">
            <v>3815034666</v>
          </cell>
          <cell r="M22">
            <v>4559791358</v>
          </cell>
          <cell r="N22">
            <v>2205868576</v>
          </cell>
          <cell r="O22">
            <v>1975847195</v>
          </cell>
          <cell r="P22">
            <v>1365907914</v>
          </cell>
          <cell r="Q22">
            <v>977374494</v>
          </cell>
          <cell r="R22">
            <v>800276222</v>
          </cell>
          <cell r="S22">
            <v>496547082</v>
          </cell>
        </row>
        <row r="35">
          <cell r="B35">
            <v>531452548408</v>
          </cell>
          <cell r="C35">
            <v>27772989535</v>
          </cell>
          <cell r="D35">
            <v>62005272298</v>
          </cell>
          <cell r="E35">
            <v>45650285452</v>
          </cell>
          <cell r="F35">
            <v>194821524</v>
          </cell>
          <cell r="G35">
            <v>-1481755320</v>
          </cell>
          <cell r="H35">
            <v>-2233637218</v>
          </cell>
          <cell r="I35">
            <v>-5274377347</v>
          </cell>
          <cell r="J35">
            <v>8043902265</v>
          </cell>
          <cell r="K35">
            <v>5252418751</v>
          </cell>
          <cell r="L35">
            <v>-84815136</v>
          </cell>
          <cell r="M35">
            <v>1114453925</v>
          </cell>
          <cell r="N35">
            <v>-44386252</v>
          </cell>
          <cell r="O35">
            <v>460442091</v>
          </cell>
          <cell r="P35">
            <v>401664025</v>
          </cell>
          <cell r="Q35">
            <v>183445423</v>
          </cell>
          <cell r="R35">
            <v>270486890</v>
          </cell>
          <cell r="S35">
            <v>142720929</v>
          </cell>
        </row>
        <row r="37">
          <cell r="B37">
            <v>10523.81</v>
          </cell>
          <cell r="C37">
            <v>549.96018881188115</v>
          </cell>
          <cell r="D37">
            <v>1227.8271742178217</v>
          </cell>
          <cell r="E37">
            <v>903.96604855445548</v>
          </cell>
          <cell r="F37">
            <v>3.8578519603960397</v>
          </cell>
          <cell r="G37">
            <v>-29.341689504950494</v>
          </cell>
          <cell r="H37">
            <v>-44.230439960396041</v>
          </cell>
          <cell r="I37">
            <v>-104.44311578217821</v>
          </cell>
          <cell r="J37">
            <v>159.29</v>
          </cell>
          <cell r="K37">
            <v>104.01</v>
          </cell>
          <cell r="L37">
            <v>-1.6795076435643563</v>
          </cell>
          <cell r="M37">
            <v>22.07</v>
          </cell>
          <cell r="N37">
            <v>-0.88</v>
          </cell>
          <cell r="O37">
            <v>10.029999999999999</v>
          </cell>
          <cell r="P37">
            <v>12.630944182389937</v>
          </cell>
          <cell r="Q37">
            <v>6.1148474333333329</v>
          </cell>
          <cell r="R37">
            <v>9.0162296666666659</v>
          </cell>
          <cell r="S37">
            <v>9.5147285999999998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5"/>
  <sheetViews>
    <sheetView rightToLeft="1" tabSelected="1" zoomScale="90" zoomScaleNormal="90" workbookViewId="0">
      <selection activeCell="B36" sqref="B36"/>
    </sheetView>
  </sheetViews>
  <sheetFormatPr defaultRowHeight="16.5"/>
  <cols>
    <col min="1" max="1" width="38.85546875" style="3" customWidth="1"/>
    <col min="2" max="2" width="23.42578125" style="3" customWidth="1"/>
    <col min="3" max="4" width="22.5703125" style="3" customWidth="1"/>
    <col min="5" max="5" width="22.140625" style="3" customWidth="1"/>
    <col min="6" max="6" width="22.42578125" style="3" customWidth="1"/>
    <col min="7" max="7" width="22.5703125" style="3" customWidth="1"/>
    <col min="8" max="9" width="16.5703125" style="3" hidden="1" customWidth="1"/>
    <col min="10" max="10" width="14.42578125" style="8" hidden="1" customWidth="1"/>
    <col min="11" max="15" width="12.7109375" style="3" hidden="1" customWidth="1"/>
    <col min="16" max="16" width="12.42578125" style="3" hidden="1" customWidth="1"/>
    <col min="17" max="17" width="12.7109375" style="4" hidden="1" customWidth="1"/>
    <col min="18" max="18" width="14.140625" style="4" hidden="1" customWidth="1"/>
    <col min="19" max="19" width="12.7109375" style="4" hidden="1" customWidth="1"/>
    <col min="20" max="20" width="35.140625" style="4" hidden="1" customWidth="1"/>
    <col min="21" max="21" width="34.42578125" style="4" hidden="1" customWidth="1"/>
    <col min="22" max="22" width="34.42578125" style="4" customWidth="1"/>
    <col min="23" max="23" width="51.5703125" style="4" customWidth="1"/>
    <col min="24" max="25" width="42.140625" style="4" customWidth="1"/>
    <col min="26" max="16384" width="9.140625" style="4"/>
  </cols>
  <sheetData>
    <row r="2" spans="1:23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</row>
    <row r="3" spans="1:23" ht="18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 t="s">
        <v>2</v>
      </c>
    </row>
    <row r="4" spans="1:23" ht="18">
      <c r="B4" s="7" t="s">
        <v>3</v>
      </c>
      <c r="C4" s="7"/>
      <c r="D4" s="7"/>
      <c r="E4" s="7"/>
      <c r="F4" s="7"/>
      <c r="G4" s="7"/>
    </row>
    <row r="5" spans="1:23" s="15" customFormat="1" ht="18">
      <c r="A5" s="9" t="s">
        <v>4</v>
      </c>
      <c r="B5" s="10">
        <v>2023</v>
      </c>
      <c r="C5" s="10">
        <v>2022</v>
      </c>
      <c r="D5" s="10">
        <v>2021</v>
      </c>
      <c r="E5" s="10">
        <v>2020</v>
      </c>
      <c r="F5" s="11">
        <v>2019</v>
      </c>
      <c r="G5" s="11">
        <v>2018</v>
      </c>
      <c r="H5" s="10">
        <v>2018</v>
      </c>
      <c r="I5" s="10">
        <v>2017</v>
      </c>
      <c r="J5" s="10">
        <v>2016</v>
      </c>
      <c r="K5" s="10">
        <v>2015</v>
      </c>
      <c r="L5" s="12">
        <v>2014</v>
      </c>
      <c r="M5" s="12">
        <v>2013</v>
      </c>
      <c r="N5" s="12">
        <v>2012</v>
      </c>
      <c r="O5" s="12">
        <v>2011</v>
      </c>
      <c r="P5" s="12">
        <v>2010</v>
      </c>
      <c r="Q5" s="13">
        <v>2009</v>
      </c>
      <c r="R5" s="12">
        <v>2008</v>
      </c>
      <c r="S5" s="12">
        <v>2007</v>
      </c>
      <c r="T5" s="13" t="s">
        <v>5</v>
      </c>
      <c r="U5" s="12" t="s">
        <v>6</v>
      </c>
      <c r="V5" s="12"/>
      <c r="W5" s="14" t="s">
        <v>2</v>
      </c>
    </row>
    <row r="6" spans="1:23">
      <c r="A6" s="16"/>
      <c r="B6" s="16"/>
      <c r="C6" s="16"/>
      <c r="D6" s="16"/>
      <c r="E6" s="16"/>
      <c r="F6" s="16"/>
      <c r="G6" s="16"/>
      <c r="H6" s="17"/>
      <c r="I6" s="17"/>
      <c r="J6" s="17"/>
      <c r="K6" s="16"/>
      <c r="L6" s="16"/>
      <c r="M6" s="16"/>
      <c r="N6" s="16"/>
      <c r="O6" s="16"/>
      <c r="P6" s="16"/>
      <c r="Q6" s="18"/>
      <c r="R6" s="17"/>
      <c r="S6" s="17"/>
      <c r="T6" s="19"/>
      <c r="U6" s="16"/>
      <c r="V6" s="16"/>
      <c r="W6" s="20"/>
    </row>
    <row r="7" spans="1:23" ht="19.5" customHeight="1">
      <c r="A7" s="21" t="s">
        <v>7</v>
      </c>
      <c r="B7" s="22">
        <f t="shared" ref="B7" si="0">B33/B32</f>
        <v>2.8062653465346536E-2</v>
      </c>
      <c r="C7" s="22">
        <f>C33/C32</f>
        <v>3.0255425742574258E-2</v>
      </c>
      <c r="D7" s="22">
        <f>D33/D32</f>
        <v>1.6513267326732674E-2</v>
      </c>
      <c r="E7" s="22">
        <f>E33/E32</f>
        <v>2.0546138613861385E-3</v>
      </c>
      <c r="F7" s="22">
        <f>F33/F32</f>
        <v>5.4518811881188118E-3</v>
      </c>
      <c r="G7" s="22">
        <f t="shared" ref="G7:M7" si="1">G33/G32</f>
        <v>1.4863366336633663E-3</v>
      </c>
      <c r="H7" s="22">
        <f t="shared" si="1"/>
        <v>1.4863366336633663E-3</v>
      </c>
      <c r="I7" s="22">
        <f t="shared" si="1"/>
        <v>3.3026534653465348E-3</v>
      </c>
      <c r="J7" s="22">
        <f t="shared" si="1"/>
        <v>3.8172277227722771E-4</v>
      </c>
      <c r="K7" s="22">
        <f t="shared" si="1"/>
        <v>2.1174059405940594E-3</v>
      </c>
      <c r="L7" s="22">
        <f t="shared" si="1"/>
        <v>4.1935841584158414E-3</v>
      </c>
      <c r="M7" s="22">
        <f t="shared" si="1"/>
        <v>8.8012673267326737E-3</v>
      </c>
      <c r="N7" s="22">
        <f>N33/N32</f>
        <v>8.0962376237623764E-4</v>
      </c>
      <c r="O7" s="22">
        <f>O33/O32</f>
        <v>8.3970693069306927E-3</v>
      </c>
      <c r="P7" s="22">
        <f>P33/P32</f>
        <v>6.3200000000000001E-3</v>
      </c>
      <c r="Q7" s="22">
        <f>Q33/Q32</f>
        <v>2.9009999999999999E-3</v>
      </c>
      <c r="R7" s="22" t="s">
        <v>8</v>
      </c>
      <c r="S7" s="22" t="s">
        <v>8</v>
      </c>
      <c r="T7" s="23" t="s">
        <v>9</v>
      </c>
      <c r="U7" s="21" t="s">
        <v>9</v>
      </c>
      <c r="V7" s="24" t="s">
        <v>9</v>
      </c>
      <c r="W7" s="25" t="s">
        <v>10</v>
      </c>
    </row>
    <row r="8" spans="1:23" ht="19.5" customHeight="1">
      <c r="A8" s="26" t="s">
        <v>11</v>
      </c>
      <c r="B8" s="27">
        <f>'[1]بيان الدخل'!B37</f>
        <v>10523.81</v>
      </c>
      <c r="C8" s="27">
        <f>'[1]بيان الدخل'!C37</f>
        <v>549.96018881188115</v>
      </c>
      <c r="D8" s="27">
        <f>'[1]بيان الدخل'!D37</f>
        <v>1227.8271742178217</v>
      </c>
      <c r="E8" s="27">
        <f>'[1]بيان الدخل'!E37</f>
        <v>903.96604855445548</v>
      </c>
      <c r="F8" s="27">
        <f>'[1]بيان الدخل'!F37</f>
        <v>3.8578519603960397</v>
      </c>
      <c r="G8" s="27">
        <f>'[1]بيان الدخل'!G37</f>
        <v>-29.341689504950494</v>
      </c>
      <c r="H8" s="27">
        <f>'[1]بيان الدخل'!H37</f>
        <v>-44.230439960396041</v>
      </c>
      <c r="I8" s="27">
        <f>'[1]بيان الدخل'!I37</f>
        <v>-104.44311578217821</v>
      </c>
      <c r="J8" s="27">
        <f>'[1]بيان الدخل'!J37</f>
        <v>159.29</v>
      </c>
      <c r="K8" s="27">
        <f>'[1]بيان الدخل'!K37</f>
        <v>104.01</v>
      </c>
      <c r="L8" s="27">
        <f>'[1]بيان الدخل'!L37</f>
        <v>-1.6795076435643563</v>
      </c>
      <c r="M8" s="27">
        <f>'[1]بيان الدخل'!M37</f>
        <v>22.07</v>
      </c>
      <c r="N8" s="27">
        <f>'[1]بيان الدخل'!N37</f>
        <v>-0.88</v>
      </c>
      <c r="O8" s="27">
        <f>'[1]بيان الدخل'!O37</f>
        <v>10.029999999999999</v>
      </c>
      <c r="P8" s="27">
        <f>'[1]بيان الدخل'!P37</f>
        <v>12.630944182389937</v>
      </c>
      <c r="Q8" s="27">
        <f>'[1]بيان الدخل'!Q37</f>
        <v>6.1148474333333329</v>
      </c>
      <c r="R8" s="27">
        <f>'[1]بيان الدخل'!R37</f>
        <v>9.0162296666666659</v>
      </c>
      <c r="S8" s="27">
        <f>'[1]بيان الدخل'!S37</f>
        <v>9.5147285999999998</v>
      </c>
      <c r="T8" s="26" t="s">
        <v>12</v>
      </c>
      <c r="U8" s="26" t="s">
        <v>12</v>
      </c>
      <c r="V8" s="28" t="s">
        <v>12</v>
      </c>
      <c r="W8" s="29" t="s">
        <v>13</v>
      </c>
    </row>
    <row r="9" spans="1:23" ht="19.5" customHeight="1">
      <c r="A9" s="26" t="s">
        <v>14</v>
      </c>
      <c r="B9" s="30" t="s">
        <v>8</v>
      </c>
      <c r="C9" s="30" t="s">
        <v>8</v>
      </c>
      <c r="D9" s="30" t="s">
        <v>8</v>
      </c>
      <c r="E9" s="30" t="s">
        <v>8</v>
      </c>
      <c r="F9" s="30" t="s">
        <v>8</v>
      </c>
      <c r="G9" s="30" t="s">
        <v>8</v>
      </c>
      <c r="H9" s="30" t="s">
        <v>8</v>
      </c>
      <c r="I9" s="30" t="s">
        <v>8</v>
      </c>
      <c r="J9" s="30" t="s">
        <v>8</v>
      </c>
      <c r="K9" s="30" t="s">
        <v>8</v>
      </c>
      <c r="L9" s="30" t="s">
        <v>8</v>
      </c>
      <c r="M9" s="30" t="s">
        <v>8</v>
      </c>
      <c r="N9" s="30" t="s">
        <v>8</v>
      </c>
      <c r="O9" s="30" t="s">
        <v>8</v>
      </c>
      <c r="P9" s="30" t="s">
        <v>8</v>
      </c>
      <c r="Q9" s="30">
        <v>15</v>
      </c>
      <c r="R9" s="30">
        <v>25</v>
      </c>
      <c r="S9" s="30" t="s">
        <v>8</v>
      </c>
      <c r="T9" s="23" t="s">
        <v>15</v>
      </c>
      <c r="U9" s="26" t="s">
        <v>15</v>
      </c>
      <c r="V9" s="31" t="s">
        <v>15</v>
      </c>
      <c r="W9" s="29" t="s">
        <v>16</v>
      </c>
    </row>
    <row r="10" spans="1:23" ht="19.5" customHeight="1">
      <c r="A10" s="26" t="s">
        <v>17</v>
      </c>
      <c r="B10" s="30">
        <f>'[1]قائمة المركز المالي'!B41/'نسب مالية'!B32</f>
        <v>13446.561002871287</v>
      </c>
      <c r="C10" s="30">
        <f>'[1]قائمة المركز المالي'!C41/'نسب مالية'!C32</f>
        <v>2906.8068619801979</v>
      </c>
      <c r="D10" s="30">
        <f>'[1]قائمة المركز المالي'!D41/'نسب مالية'!D32</f>
        <v>2352.1899934059406</v>
      </c>
      <c r="E10" s="30">
        <f>'[1]قائمة المركز المالي'!E41/'نسب مالية'!E32</f>
        <v>1122.9302792079209</v>
      </c>
      <c r="F10" s="30">
        <f>'[1]قائمة المركز المالي'!F41/'نسب مالية'!F32</f>
        <v>220.06829558415842</v>
      </c>
      <c r="G10" s="30">
        <f>'[1]قائمة المركز المالي'!G41/'نسب مالية'!G32</f>
        <v>217.14477330693069</v>
      </c>
      <c r="H10" s="30">
        <f>'[1]قائمة المركز المالي'!H41/'نسب مالية'!H32</f>
        <v>251.81294233663365</v>
      </c>
      <c r="I10" s="30">
        <f>'[1]قائمة المركز المالي'!I41/'نسب مالية'!I32</f>
        <v>296.04338229702972</v>
      </c>
      <c r="J10" s="30">
        <f>'[1]قائمة المركز المالي'!J41/'نسب مالية'!J32</f>
        <v>400.48649807920793</v>
      </c>
      <c r="K10" s="30">
        <f>'[1]قائمة المركز المالي'!K41/'نسب مالية'!K32</f>
        <v>241.20130473267326</v>
      </c>
      <c r="L10" s="30">
        <f>'[1]قائمة المركز المالي'!L41/'نسب مالية'!L32</f>
        <v>137.19301263366336</v>
      </c>
      <c r="M10" s="30">
        <f>'[1]قائمة المركز المالي'!M41/'نسب مالية'!M32</f>
        <v>138.87252027722772</v>
      </c>
      <c r="N10" s="30">
        <f>'[1]قائمة المركز المالي'!N41/'نسب مالية'!N32</f>
        <v>116.80412572277228</v>
      </c>
      <c r="O10" s="30">
        <f>'[1]قائمة المركز المالي'!O41/'نسب مالية'!O32</f>
        <v>117.68306635643565</v>
      </c>
      <c r="P10" s="30">
        <f>'[1]قائمة المركز المالي'!P41/'نسب مالية'!P32</f>
        <v>114.29413106918238</v>
      </c>
      <c r="Q10" s="30">
        <f>'[1]قائمة المركز المالي'!Q41/'نسب مالية'!Q32</f>
        <v>111.03567843333333</v>
      </c>
      <c r="R10" s="30">
        <f>'[1]قائمة المركز المالي'!R41/'نسب مالية'!R32</f>
        <v>110.10999663333334</v>
      </c>
      <c r="S10" s="30">
        <f>'[1]قائمة المركز المالي'!S41/'نسب مالية'!S32</f>
        <v>108.18753393333333</v>
      </c>
      <c r="T10" s="23" t="s">
        <v>18</v>
      </c>
      <c r="U10" s="26" t="s">
        <v>18</v>
      </c>
      <c r="V10" s="31" t="s">
        <v>18</v>
      </c>
      <c r="W10" s="29" t="s">
        <v>19</v>
      </c>
    </row>
    <row r="11" spans="1:23" ht="19.5" customHeight="1">
      <c r="A11" s="26" t="s">
        <v>20</v>
      </c>
      <c r="B11" s="30">
        <f t="shared" ref="B11" si="2">B34/B8</f>
        <v>0.28154537187577505</v>
      </c>
      <c r="C11" s="30">
        <f>C34/C8</f>
        <v>2.0399658426616698</v>
      </c>
      <c r="D11" s="30">
        <f>D34/D8</f>
        <v>0.5456794034769743</v>
      </c>
      <c r="E11" s="30">
        <f>E34/E8</f>
        <v>0.4632364242768065</v>
      </c>
      <c r="F11" s="30">
        <f>F34/F8</f>
        <v>95.649082387837183</v>
      </c>
      <c r="G11" s="30">
        <f t="shared" ref="G11:Q11" si="3">G34/G8</f>
        <v>-13.351310255461071</v>
      </c>
      <c r="H11" s="30">
        <f t="shared" si="3"/>
        <v>-8.857022456723767</v>
      </c>
      <c r="I11" s="30">
        <f t="shared" si="3"/>
        <v>-4.3643853076028316</v>
      </c>
      <c r="J11" s="30">
        <f t="shared" si="3"/>
        <v>1.1111808650888317</v>
      </c>
      <c r="K11" s="30">
        <f t="shared" si="3"/>
        <v>1.7707912700701856</v>
      </c>
      <c r="L11" s="30">
        <f t="shared" si="3"/>
        <v>-108.36509181568725</v>
      </c>
      <c r="M11" s="30">
        <f t="shared" si="3"/>
        <v>8.2917988219302217</v>
      </c>
      <c r="N11" s="30">
        <f t="shared" si="3"/>
        <v>-116.76136363636364</v>
      </c>
      <c r="O11" s="30">
        <f t="shared" si="3"/>
        <v>10.368893320039881</v>
      </c>
      <c r="P11" s="30">
        <f t="shared" si="3"/>
        <v>24.665614502070483</v>
      </c>
      <c r="Q11" s="30">
        <f t="shared" si="3"/>
        <v>36.50131952324589</v>
      </c>
      <c r="R11" s="30" t="s">
        <v>8</v>
      </c>
      <c r="S11" s="30" t="s">
        <v>8</v>
      </c>
      <c r="T11" s="23" t="s">
        <v>21</v>
      </c>
      <c r="U11" s="26" t="s">
        <v>21</v>
      </c>
      <c r="V11" s="32" t="s">
        <v>21</v>
      </c>
      <c r="W11" s="29" t="s">
        <v>22</v>
      </c>
    </row>
    <row r="12" spans="1:23" ht="19.5" customHeight="1">
      <c r="A12" s="21" t="s">
        <v>23</v>
      </c>
      <c r="B12" s="22" t="s">
        <v>8</v>
      </c>
      <c r="C12" s="22" t="s">
        <v>8</v>
      </c>
      <c r="D12" s="22" t="s">
        <v>8</v>
      </c>
      <c r="E12" s="22" t="s">
        <v>8</v>
      </c>
      <c r="F12" s="22" t="s">
        <v>8</v>
      </c>
      <c r="G12" s="22" t="s">
        <v>8</v>
      </c>
      <c r="H12" s="22" t="s">
        <v>8</v>
      </c>
      <c r="I12" s="22" t="s">
        <v>8</v>
      </c>
      <c r="J12" s="22" t="s">
        <v>8</v>
      </c>
      <c r="K12" s="22" t="s">
        <v>8</v>
      </c>
      <c r="L12" s="22" t="s">
        <v>8</v>
      </c>
      <c r="M12" s="22" t="s">
        <v>8</v>
      </c>
      <c r="N12" s="22" t="s">
        <v>8</v>
      </c>
      <c r="O12" s="22" t="s">
        <v>8</v>
      </c>
      <c r="P12" s="22" t="s">
        <v>8</v>
      </c>
      <c r="Q12" s="22">
        <f>Q9/Q34</f>
        <v>6.7204301075268827E-2</v>
      </c>
      <c r="R12" s="22" t="s">
        <v>8</v>
      </c>
      <c r="S12" s="22" t="s">
        <v>8</v>
      </c>
      <c r="T12" s="23" t="s">
        <v>24</v>
      </c>
      <c r="U12" s="21" t="s">
        <v>24</v>
      </c>
      <c r="V12" s="33" t="s">
        <v>24</v>
      </c>
      <c r="W12" s="25" t="s">
        <v>25</v>
      </c>
    </row>
    <row r="13" spans="1:23" ht="19.5" customHeight="1">
      <c r="A13" s="21" t="s">
        <v>26</v>
      </c>
      <c r="B13" s="22" t="s">
        <v>8</v>
      </c>
      <c r="C13" s="22" t="s">
        <v>8</v>
      </c>
      <c r="D13" s="22" t="s">
        <v>8</v>
      </c>
      <c r="E13" s="22" t="s">
        <v>8</v>
      </c>
      <c r="F13" s="22" t="s">
        <v>8</v>
      </c>
      <c r="G13" s="22" t="s">
        <v>8</v>
      </c>
      <c r="H13" s="22" t="s">
        <v>8</v>
      </c>
      <c r="I13" s="22" t="s">
        <v>8</v>
      </c>
      <c r="J13" s="22" t="s">
        <v>8</v>
      </c>
      <c r="K13" s="22" t="s">
        <v>8</v>
      </c>
      <c r="L13" s="22" t="s">
        <v>8</v>
      </c>
      <c r="M13" s="22" t="s">
        <v>8</v>
      </c>
      <c r="N13" s="22" t="s">
        <v>8</v>
      </c>
      <c r="O13" s="22" t="s">
        <v>8</v>
      </c>
      <c r="P13" s="22" t="s">
        <v>8</v>
      </c>
      <c r="Q13" s="22">
        <f>Q9/Q8</f>
        <v>2.4530456668848042</v>
      </c>
      <c r="R13" s="22">
        <f>R9/R8</f>
        <v>2.7727776381324807</v>
      </c>
      <c r="S13" s="22" t="s">
        <v>8</v>
      </c>
      <c r="T13" s="23" t="s">
        <v>27</v>
      </c>
      <c r="U13" s="21" t="s">
        <v>27</v>
      </c>
      <c r="V13" s="34" t="s">
        <v>27</v>
      </c>
      <c r="W13" s="35" t="s">
        <v>28</v>
      </c>
    </row>
    <row r="14" spans="1:23" ht="19.5" customHeight="1">
      <c r="A14" s="21" t="s">
        <v>29</v>
      </c>
      <c r="B14" s="30">
        <f t="shared" ref="B14" si="4">B34/B10</f>
        <v>0.22034853367841159</v>
      </c>
      <c r="C14" s="30">
        <f>C34/C10</f>
        <v>0.38595615507654696</v>
      </c>
      <c r="D14" s="30">
        <f>D34/D10</f>
        <v>0.28484093626716295</v>
      </c>
      <c r="E14" s="30">
        <f>E34/E10</f>
        <v>0.37290828090892059</v>
      </c>
      <c r="F14" s="30">
        <f>F34/F10</f>
        <v>1.6767522055846849</v>
      </c>
      <c r="G14" s="30">
        <f t="shared" ref="G14:Q14" si="5">G34/G10</f>
        <v>1.804095921969384</v>
      </c>
      <c r="H14" s="30">
        <f t="shared" si="5"/>
        <v>1.555718289794227</v>
      </c>
      <c r="I14" s="30">
        <f t="shared" si="5"/>
        <v>1.5397405490478124</v>
      </c>
      <c r="J14" s="30">
        <f t="shared" si="5"/>
        <v>0.44196246527390559</v>
      </c>
      <c r="K14" s="30">
        <f t="shared" si="5"/>
        <v>0.76359454275808847</v>
      </c>
      <c r="L14" s="30">
        <f t="shared" si="5"/>
        <v>1.3265981736692489</v>
      </c>
      <c r="M14" s="30">
        <f t="shared" si="5"/>
        <v>1.3177553027386677</v>
      </c>
      <c r="N14" s="30">
        <f t="shared" si="5"/>
        <v>0.87967783127687693</v>
      </c>
      <c r="O14" s="30">
        <f t="shared" si="5"/>
        <v>0.88372952218127365</v>
      </c>
      <c r="P14" s="30">
        <f t="shared" si="5"/>
        <v>2.7258617488540895</v>
      </c>
      <c r="Q14" s="30">
        <f t="shared" si="5"/>
        <v>2.0101646889473548</v>
      </c>
      <c r="R14" s="36" t="s">
        <v>8</v>
      </c>
      <c r="S14" s="36" t="s">
        <v>8</v>
      </c>
      <c r="T14" s="23" t="s">
        <v>30</v>
      </c>
      <c r="U14" s="37" t="s">
        <v>30</v>
      </c>
      <c r="V14" s="38" t="s">
        <v>30</v>
      </c>
      <c r="W14" s="39" t="s">
        <v>31</v>
      </c>
    </row>
    <row r="15" spans="1:23" ht="19.5" customHeight="1">
      <c r="A15" s="21" t="s">
        <v>32</v>
      </c>
      <c r="B15" s="22">
        <f>'[1]بيان الدخل'!B35/'[1]قائمة المركز المالي'!B20</f>
        <v>0.4116081713699396</v>
      </c>
      <c r="C15" s="22">
        <f>'[1]بيان الدخل'!C35/'[1]قائمة المركز المالي'!C20</f>
        <v>7.5559685948481156E-2</v>
      </c>
      <c r="D15" s="22">
        <f>'[1]بيان الدخل'!D35/'[1]قائمة المركز المالي'!D20</f>
        <v>0.21329566632576985</v>
      </c>
      <c r="E15" s="22">
        <f>'[1]بيان الدخل'!E35/'[1]قائمة المركز المالي'!E20</f>
        <v>0.2952669031147353</v>
      </c>
      <c r="F15" s="22">
        <f>'[1]بيان الدخل'!F35/'[1]قائمة المركز المالي'!F20</f>
        <v>3.2861435809472058E-3</v>
      </c>
      <c r="G15" s="22">
        <f>'[1]بيان الدخل'!G35/'[1]قائمة المركز المالي'!G20</f>
        <v>-2.3032493065348027E-2</v>
      </c>
      <c r="H15" s="22">
        <f>'[1]بيان الدخل'!H35/'[1]قائمة المركز المالي'!H20</f>
        <v>-3.3890218183463737E-2</v>
      </c>
      <c r="I15" s="22">
        <f>'[1]بيان الدخل'!I35/'[1]قائمة المركز المالي'!I20</f>
        <v>-7.9134304706563505E-2</v>
      </c>
      <c r="J15" s="22">
        <f>'[1]بيان الدخل'!J35/'[1]قائمة المركز المالي'!J20</f>
        <v>0.11154139796970627</v>
      </c>
      <c r="K15" s="22">
        <f>'[1]بيان الدخل'!K35/'[1]قائمة المركز المالي'!K20</f>
        <v>9.5783294447274875E-2</v>
      </c>
      <c r="L15" s="22">
        <f>'[1]بيان الدخل'!L35/'[1]قائمة المركز المالي'!L20</f>
        <v>-1.9115651620725928E-3</v>
      </c>
      <c r="M15" s="22">
        <f>'[1]بيان الدخل'!M35/'[1]قائمة المركز المالي'!M20</f>
        <v>2.5844486268519675E-2</v>
      </c>
      <c r="N15" s="22">
        <f>'[1]بيان الدخل'!N35/'[1]قائمة المركز المالي'!N20</f>
        <v>-1.1872024073821608E-3</v>
      </c>
      <c r="O15" s="22">
        <f>'[1]بيان الدخل'!O35/'[1]قائمة المركز المالي'!O20</f>
        <v>1.2337547340833366E-2</v>
      </c>
      <c r="P15" s="22">
        <f>'[1]بيان الدخل'!P35/'[1]قائمة المركز المالي'!P20</f>
        <v>9.7543355145709599E-3</v>
      </c>
      <c r="Q15" s="22">
        <f>'[1]بيان الدخل'!Q35/'[1]قائمة المركز المالي'!Q20</f>
        <v>5.3503576485623245E-3</v>
      </c>
      <c r="R15" s="22">
        <f>'[1]بيان الدخل'!R35/'[1]قائمة المركز المالي'!R20</f>
        <v>8.382682572361265E-3</v>
      </c>
      <c r="S15" s="22">
        <f>'[1]بيان الدخل'!S35/'[1]قائمة المركز المالي'!S20</f>
        <v>6.7552828377019569E-3</v>
      </c>
      <c r="T15" s="23" t="s">
        <v>33</v>
      </c>
      <c r="U15" s="21" t="s">
        <v>33</v>
      </c>
      <c r="V15" s="40" t="s">
        <v>33</v>
      </c>
      <c r="W15" s="25" t="s">
        <v>34</v>
      </c>
    </row>
    <row r="16" spans="1:23" ht="19.5" customHeight="1">
      <c r="A16" s="21" t="s">
        <v>35</v>
      </c>
      <c r="B16" s="22">
        <f>'[1]بيان الدخل'!B35/'[1]قائمة المركز المالي'!B41</f>
        <v>0.7826397275493111</v>
      </c>
      <c r="C16" s="22">
        <f>'[1]بيان الدخل'!C35/'[1]قائمة المركز المالي'!C41</f>
        <v>0.1891973615464885</v>
      </c>
      <c r="D16" s="22">
        <f>'[1]بيان الدخل'!D35/'[1]قائمة المركز المالي'!D41</f>
        <v>0.5219931968335364</v>
      </c>
      <c r="E16" s="22">
        <f>'[1]بيان الدخل'!E35/'[1]قائمة المركز المالي'!E41</f>
        <v>0.80500638845724626</v>
      </c>
      <c r="F16" s="22">
        <f>'[1]بيان الدخل'!F35/'[1]قائمة المركز المالي'!F41</f>
        <v>1.7530248735537289E-2</v>
      </c>
      <c r="G16" s="22">
        <f>'[1]بيان الدخل'!G35/'[1]قائمة المركز المالي'!G41</f>
        <v>-0.13512500926502377</v>
      </c>
      <c r="H16" s="22">
        <f>'[1]بيان الدخل'!H35/'[1]قائمة المركز المالي'!H41</f>
        <v>-0.1756480010517768</v>
      </c>
      <c r="I16" s="22">
        <f>'[1]بيان الدخل'!I35/'[1]قائمة المركز المالي'!I41</f>
        <v>-0.35279665761076573</v>
      </c>
      <c r="J16" s="22">
        <f>'[1]بيان الدخل'!J35/'[1]قائمة المركز المالي'!J41</f>
        <v>0.397729247128909</v>
      </c>
      <c r="K16" s="22">
        <f>'[1]بيان الدخل'!K35/'[1]قائمة المركز المالي'!K41</f>
        <v>0.43120949206424786</v>
      </c>
      <c r="L16" s="22">
        <f>'[1]بيان الدخل'!L35/'[1]قائمة المركز المالي'!L41</f>
        <v>-1.2241932816571533E-2</v>
      </c>
      <c r="M16" s="22">
        <f>'[1]بيان الدخل'!M35/'[1]قائمة المركز المالي'!M41</f>
        <v>0.15891116910963279</v>
      </c>
      <c r="N16" s="22">
        <f>'[1]بيان الدخل'!N35/'[1]قائمة المركز المالي'!N41</f>
        <v>-7.5248684730059873E-3</v>
      </c>
      <c r="O16" s="22">
        <f>'[1]بيان الدخل'!O35/'[1]قائمة المركز المالي'!O41</f>
        <v>7.7476441178898806E-2</v>
      </c>
      <c r="P16" s="22">
        <f>'[1]بيان الدخل'!P35/'[1]قائمة المركز المالي'!P41</f>
        <v>0.11051262268877489</v>
      </c>
      <c r="Q16" s="22">
        <f>'[1]بيان الدخل'!Q35/'[1]قائمة المركز المالي'!Q41</f>
        <v>5.5071014286680244E-2</v>
      </c>
      <c r="R16" s="22">
        <f>'[1]بيان الدخل'!R35/'[1]قائمة المركز المالي'!R41</f>
        <v>8.1883842905660434E-2</v>
      </c>
      <c r="S16" s="22">
        <f>'[1]بيان الدخل'!S35/'[1]قائمة المركز المالي'!S41</f>
        <v>8.7946626141447201E-2</v>
      </c>
      <c r="T16" s="23" t="s">
        <v>36</v>
      </c>
      <c r="U16" s="21" t="s">
        <v>36</v>
      </c>
      <c r="V16" s="31" t="s">
        <v>36</v>
      </c>
      <c r="W16" s="25" t="s">
        <v>37</v>
      </c>
    </row>
    <row r="17" spans="1:25" ht="19.5" customHeight="1">
      <c r="A17" s="21" t="s">
        <v>38</v>
      </c>
      <c r="B17" s="22">
        <f>'[1]بيان الدخل'!B15/'[1]بيان الدخل'!B22</f>
        <v>5.3688732325129863E-2</v>
      </c>
      <c r="C17" s="22">
        <f>'[1]بيان الدخل'!C15/'[1]بيان الدخل'!C22</f>
        <v>0.2832031198022823</v>
      </c>
      <c r="D17" s="22">
        <f>'[1]بيان الدخل'!D15/'[1]بيان الدخل'!D22</f>
        <v>4.1491212328033683E-2</v>
      </c>
      <c r="E17" s="22">
        <f>'[1]بيان الدخل'!E15/'[1]بيان الدخل'!E22</f>
        <v>6.9774113479335209E-2</v>
      </c>
      <c r="F17" s="22">
        <f>'[1]بيان الدخل'!F15/'[1]بيان الدخل'!F22</f>
        <v>0.87015375784313842</v>
      </c>
      <c r="G17" s="22">
        <f>'[1]بيان الدخل'!G15/'[1]بيان الدخل'!G22</f>
        <v>0.81807807724982562</v>
      </c>
      <c r="H17" s="22">
        <f>'[1]بيان الدخل'!H15/'[1]بيان الدخل'!H22</f>
        <v>0.81589399624038028</v>
      </c>
      <c r="I17" s="22">
        <f>'[1]بيان الدخل'!I15/'[1]بيان الدخل'!I22</f>
        <v>-0.43868796287218503</v>
      </c>
      <c r="J17" s="22">
        <f>'[1]بيان الدخل'!J15/'[1]بيان الدخل'!J22</f>
        <v>0.12382196047534948</v>
      </c>
      <c r="K17" s="22">
        <f>'[1]بيان الدخل'!K15/'[1]بيان الدخل'!K22</f>
        <v>0.13291725910442881</v>
      </c>
      <c r="L17" s="22">
        <f>'[1]بيان الدخل'!L15/'[1]بيان الدخل'!L22</f>
        <v>0.20114484406627409</v>
      </c>
      <c r="M17" s="22">
        <f>'[1]بيان الدخل'!M15/'[1]بيان الدخل'!M22</f>
        <v>0.16862600163733193</v>
      </c>
      <c r="N17" s="22">
        <f>'[1]بيان الدخل'!N15/'[1]بيان الدخل'!N22</f>
        <v>0.42108758069546931</v>
      </c>
      <c r="O17" s="22">
        <f>'[1]بيان الدخل'!O15/'[1]بيان الدخل'!O22</f>
        <v>0.70080368537810944</v>
      </c>
      <c r="P17" s="22">
        <f>'[1]بيان الدخل'!P15/'[1]بيان الدخل'!P22</f>
        <v>0.90529372611864078</v>
      </c>
      <c r="Q17" s="22">
        <f>'[1]بيان الدخل'!Q15/'[1]بيان الدخل'!Q22</f>
        <v>0.92829969941900281</v>
      </c>
      <c r="R17" s="22">
        <f>'[1]بيان الدخل'!R15/'[1]بيان الدخل'!R22</f>
        <v>0.94735100976172704</v>
      </c>
      <c r="S17" s="22">
        <f>'[1]بيان الدخل'!S15/'[1]بيان الدخل'!S22</f>
        <v>1.0562045514145222</v>
      </c>
      <c r="T17" s="23" t="s">
        <v>39</v>
      </c>
      <c r="U17" s="21" t="s">
        <v>39</v>
      </c>
      <c r="V17" s="32" t="s">
        <v>39</v>
      </c>
      <c r="W17" s="41" t="s">
        <v>40</v>
      </c>
    </row>
    <row r="18" spans="1:25" ht="19.5" customHeight="1">
      <c r="A18" s="21" t="s">
        <v>41</v>
      </c>
      <c r="B18" s="22">
        <f>'[1]بيان الدخل'!B35/'[1]بيان الدخل'!B22</f>
        <v>0.94276031449740316</v>
      </c>
      <c r="C18" s="22">
        <f>'[1]بيان الدخل'!C35/'[1]بيان الدخل'!C22</f>
        <v>0.71226537508333077</v>
      </c>
      <c r="D18" s="22">
        <f>'[1]بيان الدخل'!D35/'[1]بيان الدخل'!D22</f>
        <v>0.84422816195778272</v>
      </c>
      <c r="E18" s="22">
        <f>'[1]بيان الدخل'!E35/'[1]بيان الدخل'!E22</f>
        <v>0.92599630902167118</v>
      </c>
      <c r="F18" s="22">
        <f>'[1]بيان الدخل'!F35/'[1]بيان الدخل'!F22</f>
        <v>0.12442685505941603</v>
      </c>
      <c r="G18" s="22">
        <f>'[1]بيان الدخل'!G35/'[1]بيان الدخل'!G22</f>
        <v>-1.4429774074780646</v>
      </c>
      <c r="H18" s="22">
        <f>'[1]بيان الدخل'!H35/'[1]بيان الدخل'!H22</f>
        <v>-2.1751823655177809</v>
      </c>
      <c r="I18" s="22">
        <f>'[1]بيان الدخل'!I35/'[1]بيان الدخل'!I22</f>
        <v>1.7928117840259872</v>
      </c>
      <c r="J18" s="22">
        <f>'[1]بيان الدخل'!J35/'[1]بيان الدخل'!J22</f>
        <v>0.71405209677731585</v>
      </c>
      <c r="K18" s="22">
        <f>'[1]بيان الدخل'!K35/'[1]بيان الدخل'!K22</f>
        <v>0.59645692968782982</v>
      </c>
      <c r="L18" s="22">
        <f>'[1]بيان الدخل'!L35/'[1]بيان الدخل'!L22</f>
        <v>-2.2231812663691272E-2</v>
      </c>
      <c r="M18" s="22">
        <f>'[1]بيان الدخل'!M35/'[1]بيان الدخل'!M22</f>
        <v>0.24440897345987733</v>
      </c>
      <c r="N18" s="22">
        <f>'[1]بيان الدخل'!N35/'[1]بيان الدخل'!N22</f>
        <v>-2.0121893245556619E-2</v>
      </c>
      <c r="O18" s="22">
        <f>'[1]بيان الدخل'!O35/'[1]بيان الدخل'!O22</f>
        <v>0.2330352732565435</v>
      </c>
      <c r="P18" s="22">
        <f>'[1]بيان الدخل'!P35/'[1]بيان الدخل'!P22</f>
        <v>0.29406376585354493</v>
      </c>
      <c r="Q18" s="22">
        <f>'[1]بيان الدخل'!Q35/'[1]بيان الدخل'!Q22</f>
        <v>0.18769205061739619</v>
      </c>
      <c r="R18" s="22">
        <f>'[1]بيان الدخل'!R35/'[1]بيان الدخل'!R22</f>
        <v>0.33799191149777785</v>
      </c>
      <c r="S18" s="22">
        <f>'[1]بيان الدخل'!S35/'[1]بيان الدخل'!S22</f>
        <v>0.28742678020611145</v>
      </c>
      <c r="T18" s="21" t="s">
        <v>42</v>
      </c>
      <c r="U18" s="21" t="s">
        <v>43</v>
      </c>
      <c r="V18" s="33" t="s">
        <v>44</v>
      </c>
      <c r="W18" s="25" t="s">
        <v>45</v>
      </c>
    </row>
    <row r="19" spans="1:25" ht="19.5" customHeight="1">
      <c r="A19" s="21" t="s">
        <v>46</v>
      </c>
      <c r="B19" s="22">
        <f>'[1]بيان الدخل'!B22/'[1]قائمة المركز المالي'!B20</f>
        <v>0.43659895844191621</v>
      </c>
      <c r="C19" s="22">
        <f>'[1]بيان الدخل'!C22/'[1]قائمة المركز المالي'!C20</f>
        <v>0.10608361516891249</v>
      </c>
      <c r="D19" s="22">
        <f>'[1]بيان الدخل'!D22/'[1]قائمة المركز المالي'!D20</f>
        <v>0.25265168343961986</v>
      </c>
      <c r="E19" s="22">
        <f>'[1]بيان الدخل'!E22/'[1]قائمة المركز المالي'!E20</f>
        <v>0.3188640173163208</v>
      </c>
      <c r="F19" s="22">
        <f>'[1]بيان الدخل'!F22/'[1]قائمة المركز المالي'!F20</f>
        <v>2.6410243828617334E-2</v>
      </c>
      <c r="G19" s="22">
        <f>'[1]بيان الدخل'!G22/'[1]قائمة المركز المالي'!G20</f>
        <v>1.596178356361283E-2</v>
      </c>
      <c r="H19" s="22">
        <f>'[1]بيان الدخل'!H22/'[1]قائمة المركز المالي'!H20</f>
        <v>1.5580403151804929E-2</v>
      </c>
      <c r="I19" s="22">
        <f>'[1]بيان الدخل'!I22/'[1]قائمة المركز المالي'!I20</f>
        <v>-4.4139772736688142E-2</v>
      </c>
      <c r="J19" s="22">
        <f>'[1]بيان الدخل'!J22/'[1]قائمة المركز المالي'!J20</f>
        <v>0.15620904759347209</v>
      </c>
      <c r="K19" s="22">
        <f>'[1]بيان الدخل'!K22/'[1]قائمة المركز المالي'!K20</f>
        <v>0.16058710978076052</v>
      </c>
      <c r="L19" s="22">
        <f>'[1]بيان الدخل'!L22/'[1]قائمة المركز المالي'!L20</f>
        <v>8.5983324481432769E-2</v>
      </c>
      <c r="M19" s="22">
        <f>'[1]بيان الدخل'!M22/'[1]قائمة المركز المالي'!M20</f>
        <v>0.10574278801085983</v>
      </c>
      <c r="N19" s="22">
        <f>'[1]بيان الدخل'!N22/'[1]قائمة المركز المالي'!N20</f>
        <v>5.9000532052038521E-2</v>
      </c>
      <c r="O19" s="22">
        <f>'[1]بيان الدخل'!O22/'[1]قائمة المركز المالي'!O20</f>
        <v>5.2942832080408821E-2</v>
      </c>
      <c r="P19" s="22">
        <f>'[1]بيان الدخل'!P22/'[1]قائمة المركز المالي'!P20</f>
        <v>3.3170817513875524E-2</v>
      </c>
      <c r="Q19" s="22">
        <f>'[1]بيان الدخل'!Q22/'[1]قائمة المركز المالي'!Q20</f>
        <v>2.8506042908918103E-2</v>
      </c>
      <c r="R19" s="22">
        <f>'[1]بيان الدخل'!R22/'[1]قائمة المركز المالي'!R20</f>
        <v>2.4801429523015013E-2</v>
      </c>
      <c r="S19" s="22">
        <f>'[1]بيان الدخل'!S22/'[1]قائمة المركز المالي'!S20</f>
        <v>2.3502621547156453E-2</v>
      </c>
      <c r="T19" s="21" t="s">
        <v>47</v>
      </c>
      <c r="U19" s="21" t="s">
        <v>47</v>
      </c>
      <c r="V19" s="42" t="s">
        <v>47</v>
      </c>
      <c r="W19" s="25" t="s">
        <v>48</v>
      </c>
    </row>
    <row r="20" spans="1:25" ht="19.5" customHeight="1">
      <c r="A20" s="21" t="s">
        <v>49</v>
      </c>
      <c r="B20" s="22">
        <f>'[1]قائمة المركز المالي'!B41/'[1]قائمة المركز المالي'!B20</f>
        <v>0.52592292070172952</v>
      </c>
      <c r="C20" s="22">
        <f>'[1]قائمة المركز المالي'!C41/'[1]قائمة المركز المالي'!C20</f>
        <v>0.39936965997231982</v>
      </c>
      <c r="D20" s="22">
        <f>'[1]قائمة المركز المالي'!D41/'[1]قائمة المركز المالي'!D20</f>
        <v>0.40861771306531003</v>
      </c>
      <c r="E20" s="22">
        <f>'[1]قائمة المركز المالي'!E41/'[1]قائمة المركز المالي'!E20</f>
        <v>0.36678827317209156</v>
      </c>
      <c r="F20" s="22">
        <f>'[1]قائمة المركز المالي'!F41/'[1]قائمة المركز المالي'!F20</f>
        <v>0.18745561631909655</v>
      </c>
      <c r="G20" s="22">
        <f>'[1]قائمة المركز المالي'!G41/'[1]قائمة المركز المالي'!G20</f>
        <v>0.17045322098867627</v>
      </c>
      <c r="H20" s="22">
        <f>'[1]قائمة المركز المالي'!H41/'[1]قائمة المركز المالي'!H20</f>
        <v>0.19294394459674902</v>
      </c>
      <c r="I20" s="22">
        <f>'[1]قائمة المركز المالي'!I41/'[1]قائمة المركز المالي'!I20</f>
        <v>0.22430570981732761</v>
      </c>
      <c r="J20" s="22">
        <f>'[1]قائمة المركز المالي'!J41/'[1]قائمة المركز المالي'!J20</f>
        <v>0.28044555127612808</v>
      </c>
      <c r="K20" s="22">
        <f>'[1]قائمة المركز المالي'!K41/'[1]قائمة المركز المالي'!K20</f>
        <v>0.22212705473794089</v>
      </c>
      <c r="L20" s="22">
        <f>'[1]قائمة المركز المالي'!L41/'[1]قائمة المركز المالي'!L20</f>
        <v>0.15614896689230029</v>
      </c>
      <c r="M20" s="22">
        <f>'[1]قائمة المركز المالي'!M41/'[1]قائمة المركز المالي'!M20</f>
        <v>0.16263480039398343</v>
      </c>
      <c r="N20" s="22">
        <f>'[1]قائمة المركز المالي'!N41/'[1]قائمة المركز المالي'!N20</f>
        <v>0.15777051939725192</v>
      </c>
      <c r="O20" s="22">
        <f>'[1]قائمة المركز المالي'!O41/'[1]قائمة المركز المالي'!O20</f>
        <v>0.15924256655445829</v>
      </c>
      <c r="P20" s="22">
        <f>'[1]قائمة المركز المالي'!P41/'[1]قائمة المركز المالي'!P20</f>
        <v>8.8264446877177744E-2</v>
      </c>
      <c r="Q20" s="22">
        <f>'[1]قائمة المركز المالي'!Q41/'[1]قائمة المركز المالي'!Q20</f>
        <v>9.7153788029220839E-2</v>
      </c>
      <c r="R20" s="22">
        <f>'[1]قائمة المركز المالي'!R41/'[1]قائمة المركز المالي'!R20</f>
        <v>0.10237285250545794</v>
      </c>
      <c r="S20" s="22">
        <f>'[1]قائمة المركز المالي'!S41/'[1]قائمة المركز المالي'!S20</f>
        <v>7.6811165295155637E-2</v>
      </c>
      <c r="T20" s="23" t="s">
        <v>50</v>
      </c>
      <c r="U20" s="21" t="s">
        <v>50</v>
      </c>
      <c r="V20" s="28" t="s">
        <v>50</v>
      </c>
      <c r="W20" s="25" t="s">
        <v>51</v>
      </c>
    </row>
    <row r="21" spans="1:25" ht="19.5" customHeight="1">
      <c r="A21" s="21" t="s">
        <v>52</v>
      </c>
      <c r="B21" s="22">
        <f>'[1]قائمة المركز المالي'!B41/('[1]قائمة المركز المالي'!B24+'[1]قائمة المركز المالي'!B25)</f>
        <v>1.1590901914400145</v>
      </c>
      <c r="C21" s="22">
        <f>'[1]قائمة المركز المالي'!C41/('[1]قائمة المركز المالي'!C24+'[1]قائمة المركز المالي'!C25)</f>
        <v>0.68833580783378712</v>
      </c>
      <c r="D21" s="22">
        <f>'[1]قائمة المركز المالي'!D41/('[1]قائمة المركز المالي'!D24+'[1]قائمة المركز المالي'!D25)</f>
        <v>0.71162373735215867</v>
      </c>
      <c r="E21" s="22">
        <f>'[1]قائمة المركز المالي'!E41/('[1]قائمة المركز المالي'!E24+'[1]قائمة المركز المالي'!E25)</f>
        <v>0.59682535161357997</v>
      </c>
      <c r="F21" s="22">
        <f>'[1]قائمة المركز المالي'!F41/('[1]قائمة المركز المالي'!F24+'[1]قائمة المركز المالي'!F25)</f>
        <v>0.24394268948517747</v>
      </c>
      <c r="G21" s="22">
        <f>'[1]قائمة المركز المالي'!G41/('[1]قائمة المركز المالي'!G24+'[1]قائمة المركز المالي'!G25)</f>
        <v>0.21485796919086853</v>
      </c>
      <c r="H21" s="22">
        <f>'[1]قائمة المركز المالي'!H41/('[1]قائمة المركز المالي'!H24+'[1]قائمة المركز المالي'!H25)</f>
        <v>0.24916103934931566</v>
      </c>
      <c r="I21" s="22">
        <f>'[1]قائمة المركز المالي'!I41/('[1]قائمة المركز المالي'!I24+'[1]قائمة المركز المالي'!I25)</f>
        <v>0.30963777753682892</v>
      </c>
      <c r="J21" s="22">
        <f>'[1]قائمة المركز المالي'!J41/('[1]قائمة المركز المالي'!J24+'[1]قائمة المركز المالي'!J25)</f>
        <v>0.41480592653227766</v>
      </c>
      <c r="K21" s="22">
        <f>'[1]قائمة المركز المالي'!K41/('[1]قائمة المركز المالي'!K24+'[1]قائمة المركز المالي'!K25)</f>
        <v>0.30237561112515826</v>
      </c>
      <c r="L21" s="22">
        <f>'[1]قائمة المركز المالي'!L41/('[1]قائمة المركز المالي'!L24+'[1]قائمة المركز المالي'!L25)</f>
        <v>0.19611280814959944</v>
      </c>
      <c r="M21" s="22">
        <f>'[1]قائمة المركز المالي'!M41/('[1]قائمة المركز المالي'!M24+'[1]قائمة المركز المالي'!M25)</f>
        <v>0.20454754781155243</v>
      </c>
      <c r="N21" s="22">
        <f>'[1]قائمة المركز المالي'!N41/('[1]قائمة المركز المالي'!N24+'[1]قائمة المركز المالي'!N25)</f>
        <v>0.20047758148047895</v>
      </c>
      <c r="O21" s="22">
        <f>'[1]قائمة المركز المالي'!O41/('[1]قائمة المركز المالي'!O24+'[1]قائمة المركز المالي'!O25)</f>
        <v>0.20591099512814379</v>
      </c>
      <c r="P21" s="22">
        <f>'[1]قائمة المركز المالي'!P41/('[1]قائمة المركز المالي'!P24+'[1]قائمة المركز المالي'!P25)</f>
        <v>0.10244482953043407</v>
      </c>
      <c r="Q21" s="22">
        <f>'[1]قائمة المركز المالي'!Q41/('[1]قائمة المركز المالي'!Q24+'[1]قائمة المركز المالي'!Q25)</f>
        <v>0.11400386366998912</v>
      </c>
      <c r="R21" s="22">
        <f>'[1]قائمة المركز المالي'!R41/('[1]قائمة المركز المالي'!R24+'[1]قائمة المركز المالي'!R25)</f>
        <v>0.11937987734880524</v>
      </c>
      <c r="S21" s="22">
        <f>'[1]قائمة المركز المالي'!S41/('[1]قائمة المركز المالي'!S24+'[1]قائمة المركز المالي'!S25)</f>
        <v>8.8362519889822883E-2</v>
      </c>
      <c r="T21" s="21" t="s">
        <v>53</v>
      </c>
      <c r="U21" s="21" t="s">
        <v>54</v>
      </c>
      <c r="V21" s="31" t="s">
        <v>54</v>
      </c>
      <c r="W21" s="25" t="s">
        <v>55</v>
      </c>
    </row>
    <row r="22" spans="1:25" ht="19.5" customHeight="1">
      <c r="A22" s="21" t="s">
        <v>56</v>
      </c>
      <c r="B22" s="22">
        <f>'[1]قائمة المركز المالي'!B31/'[1]قائمة المركز المالي'!B20</f>
        <v>0.47407707929827048</v>
      </c>
      <c r="C22" s="22">
        <f>'[1]قائمة المركز المالي'!C31/'[1]قائمة المركز المالي'!C20</f>
        <v>0.60063034002768023</v>
      </c>
      <c r="D22" s="22">
        <f>'[1]قائمة المركز المالي'!D31/'[1]قائمة المركز المالي'!D20</f>
        <v>0.59138228693468997</v>
      </c>
      <c r="E22" s="22">
        <f>'[1]قائمة المركز المالي'!E31/'[1]قائمة المركز المالي'!E20</f>
        <v>0.63321172682790838</v>
      </c>
      <c r="F22" s="22">
        <f>'[1]قائمة المركز المالي'!F31/'[1]قائمة المركز المالي'!F20</f>
        <v>0.81254438368090343</v>
      </c>
      <c r="G22" s="22">
        <f>'[1]قائمة المركز المالي'!G31/'[1]قائمة المركز المالي'!G20</f>
        <v>0.82954677901132368</v>
      </c>
      <c r="H22" s="22">
        <f>'[1]قائمة المركز المالي'!H31/'[1]قائمة المركز المالي'!H20</f>
        <v>0.80705605540325098</v>
      </c>
      <c r="I22" s="22">
        <f>'[1]قائمة المركز المالي'!I31/'[1]قائمة المركز المالي'!I20</f>
        <v>0.77569429018267244</v>
      </c>
      <c r="J22" s="22">
        <f>'[1]قائمة المركز المالي'!J31/'[1]قائمة المركز المالي'!J20</f>
        <v>0.71955444872387186</v>
      </c>
      <c r="K22" s="22">
        <f>'[1]قائمة المركز المالي'!K31/'[1]قائمة المركز المالي'!K20</f>
        <v>0.77787294526205908</v>
      </c>
      <c r="L22" s="22">
        <f>'[1]قائمة المركز المالي'!L31/'[1]قائمة المركز المالي'!L20</f>
        <v>0.84385103310769971</v>
      </c>
      <c r="M22" s="22">
        <f>'[1]قائمة المركز المالي'!M31/'[1]قائمة المركز المالي'!M20</f>
        <v>0.83736519960601663</v>
      </c>
      <c r="N22" s="22">
        <f>'[1]قائمة المركز المالي'!N31/'[1]قائمة المركز المالي'!N20</f>
        <v>0.84222948060274805</v>
      </c>
      <c r="O22" s="22">
        <f>'[1]قائمة المركز المالي'!O31/'[1]قائمة المركز المالي'!O20</f>
        <v>0.84075743344554166</v>
      </c>
      <c r="P22" s="22">
        <f>'[1]قائمة المركز المالي'!P31/'[1]قائمة المركز المالي'!P20</f>
        <v>0.91173555312282228</v>
      </c>
      <c r="Q22" s="22">
        <f>'[1]قائمة المركز المالي'!Q31/'[1]قائمة المركز المالي'!Q20</f>
        <v>0.90284621197077919</v>
      </c>
      <c r="R22" s="22">
        <f>'[1]قائمة المركز المالي'!R31/'[1]قائمة المركز المالي'!R20</f>
        <v>0.89762714749454209</v>
      </c>
      <c r="S22" s="22">
        <f>'[1]قائمة المركز المالي'!S31/'[1]قائمة المركز المالي'!S20</f>
        <v>0.92318883470484436</v>
      </c>
      <c r="T22" s="23" t="s">
        <v>57</v>
      </c>
      <c r="U22" s="21" t="s">
        <v>57</v>
      </c>
      <c r="V22" s="31" t="s">
        <v>57</v>
      </c>
      <c r="W22" s="25" t="s">
        <v>58</v>
      </c>
    </row>
    <row r="23" spans="1:25" ht="19.5" customHeight="1">
      <c r="A23" s="21" t="s">
        <v>59</v>
      </c>
      <c r="B23" s="22">
        <f>('[1]قائمة المركز المالي'!B24+'[1]قائمة المركز المالي'!B25)/'[1]قائمة المركز المالي'!B20</f>
        <v>0.45373770271348829</v>
      </c>
      <c r="C23" s="22">
        <f>('[1]قائمة المركز المالي'!C24+'[1]قائمة المركز المالي'!C25)/'[1]قائمة المركز المالي'!C20</f>
        <v>0.58019596747283531</v>
      </c>
      <c r="D23" s="22">
        <f>('[1]قائمة المركز المالي'!D24+'[1]قائمة المركز المالي'!D25)/'[1]قائمة المركز المالي'!D20</f>
        <v>0.57420472592119121</v>
      </c>
      <c r="E23" s="22">
        <f>('[1]قائمة المركز المالي'!E24+'[1]قائمة المركز المالي'!E25)/'[1]قائمة المركز المالي'!E20</f>
        <v>0.61456550426425582</v>
      </c>
      <c r="F23" s="22">
        <f>('[1]قائمة المركز المالي'!F24+'[1]قائمة المركز المالي'!F25)/'[1]قائمة المركز المالي'!F20</f>
        <v>0.76844121344528671</v>
      </c>
      <c r="G23" s="22">
        <f>('[1]قائمة المركز المالي'!G24+'[1]قائمة المركز المالي'!G25)/'[1]قائمة المركز المالي'!G20</f>
        <v>0.7933297593316383</v>
      </c>
      <c r="H23" s="22">
        <f>('[1]قائمة المركز المالي'!H24+'[1]قائمة المركز المالي'!H25)/'[1]قائمة المركز المالي'!H20</f>
        <v>0.77437445718087528</v>
      </c>
      <c r="I23" s="22">
        <f>('[1]قائمة المركز المالي'!I24+'[1]قائمة المركز المالي'!I25)/'[1]قائمة المركز المالي'!I20</f>
        <v>0.72441325345273244</v>
      </c>
      <c r="J23" s="22">
        <f>('[1]قائمة المركز المالي'!J24+'[1]قائمة المركز المالي'!J25)/'[1]قائمة المركز المالي'!J20</f>
        <v>0.67608858345061651</v>
      </c>
      <c r="K23" s="22">
        <f>('[1]قائمة المركز المالي'!K24+'[1]قائمة المركز المالي'!K25)/'[1]قائمة المركز المالي'!K20</f>
        <v>0.73460638545348433</v>
      </c>
      <c r="L23" s="22">
        <f>('[1]قائمة المركز المالي'!L24+'[1]قائمة المركز المالي'!L25)/'[1]قائمة المركز المالي'!L20</f>
        <v>0.79622013659192625</v>
      </c>
      <c r="M23" s="22">
        <f>('[1]قائمة المركز المالي'!M24+'[1]قائمة المركز المالي'!M25)/'[1]قائمة المركز المالي'!M20</f>
        <v>0.79509533178963943</v>
      </c>
      <c r="N23" s="22">
        <f>('[1]قائمة المركز المالي'!N24+'[1]قائمة المركز المالي'!N25)/'[1]قائمة المركز المالي'!N20</f>
        <v>0.78697337743280027</v>
      </c>
      <c r="O23" s="22">
        <f>('[1]قائمة المركز المالي'!O24+'[1]قائمة المركز المالي'!O25)/'[1]قائمة المركز المالي'!O20</f>
        <v>0.77335630598724214</v>
      </c>
      <c r="P23" s="22">
        <f>('[1]قائمة المركز المالي'!P24+'[1]قائمة المركز المالي'!P25)/'[1]قائمة المركز المالي'!P20</f>
        <v>0.8615802991888073</v>
      </c>
      <c r="Q23" s="22">
        <f>('[1]قائمة المركز المالي'!Q24+'[1]قائمة المركز المالي'!Q25)/'[1]قائمة المركز المالي'!Q20</f>
        <v>0.85219732824542882</v>
      </c>
      <c r="R23" s="22">
        <f>('[1]قائمة المركز المالي'!R24+'[1]قائمة المركز المالي'!R25)/'[1]قائمة المركز المالي'!R20</f>
        <v>0.85753859677995803</v>
      </c>
      <c r="S23" s="22">
        <f>('[1]قائمة المركز المالي'!S24+'[1]قائمة المركز المالي'!S25)/'[1]قائمة المركز المالي'!S20</f>
        <v>0.86927314194898075</v>
      </c>
      <c r="T23" s="21" t="s">
        <v>60</v>
      </c>
      <c r="U23" s="21" t="s">
        <v>61</v>
      </c>
      <c r="V23" s="32" t="s">
        <v>61</v>
      </c>
      <c r="W23" s="25" t="s">
        <v>62</v>
      </c>
    </row>
    <row r="24" spans="1:25" ht="19.5" customHeight="1">
      <c r="A24" s="21" t="s">
        <v>63</v>
      </c>
      <c r="B24" s="43">
        <f>'[1]قائمة المركز المالي'!B11/'[1]قائمة المركز المالي'!B20</f>
        <v>4.9811642767289159E-2</v>
      </c>
      <c r="C24" s="43">
        <f>'[1]قائمة المركز المالي'!C11/'[1]قائمة المركز المالي'!C20</f>
        <v>0.134141431085089</v>
      </c>
      <c r="D24" s="43">
        <f>'[1]قائمة المركز المالي'!D11/'[1]قائمة المركز المالي'!D20</f>
        <v>5.6794046946692468E-2</v>
      </c>
      <c r="E24" s="43">
        <f>'[1]قائمة المركز المالي'!E11/'[1]قائمة المركز المالي'!E20</f>
        <v>6.6630153531297739E-2</v>
      </c>
      <c r="F24" s="43">
        <f>'[1]قائمة المركز المالي'!F11/'[1]قائمة المركز المالي'!F20</f>
        <v>0.1033954728862609</v>
      </c>
      <c r="G24" s="43">
        <f>'[1]قائمة المركز المالي'!G11/'[1]قائمة المركز المالي'!G20</f>
        <v>9.5587440089514475E-2</v>
      </c>
      <c r="H24" s="43">
        <f>'[1]قائمة المركز المالي'!H11/'[1]قائمة المركز المالي'!H20</f>
        <v>0.11054888083422285</v>
      </c>
      <c r="I24" s="43">
        <f>'[1]قائمة المركز المالي'!I11/'[1]قائمة المركز المالي'!I20</f>
        <v>0.12389902545963213</v>
      </c>
      <c r="J24" s="43">
        <f>'[1]قائمة المركز المالي'!J11/'[1]قائمة المركز المالي'!J20</f>
        <v>0.16265428952804387</v>
      </c>
      <c r="K24" s="43">
        <f>'[1]قائمة المركز المالي'!K11/'[1]قائمة المركز المالي'!K20</f>
        <v>0.22168250496357417</v>
      </c>
      <c r="L24" s="43">
        <f>'[1]قائمة المركز المالي'!L11/'[1]قائمة المركز المالي'!L20</f>
        <v>0.29274219673272051</v>
      </c>
      <c r="M24" s="43">
        <f>'[1]قائمة المركز المالي'!M11/'[1]قائمة المركز المالي'!M20</f>
        <v>0.35401563767028427</v>
      </c>
      <c r="N24" s="43">
        <f>'[1]قائمة المركز المالي'!N11/'[1]قائمة المركز المالي'!N20</f>
        <v>0.46465446482571376</v>
      </c>
      <c r="O24" s="43">
        <f>'[1]قائمة المركز المالي'!O11/'[1]قائمة المركز المالي'!O20</f>
        <v>0.60100651376827385</v>
      </c>
      <c r="P24" s="43">
        <f>'[1]قائمة المركز المالي'!P11/'[1]قائمة المركز المالي'!P20</f>
        <v>0.56152956824717193</v>
      </c>
      <c r="Q24" s="43">
        <f>'[1]قائمة المركز المالي'!Q11/'[1]قائمة المركز المالي'!Q20</f>
        <v>0.49937574042193439</v>
      </c>
      <c r="R24" s="43">
        <f>'[1]قائمة المركز المالي'!R11/'[1]قائمة المركز المالي'!R20</f>
        <v>0.37949997832334659</v>
      </c>
      <c r="S24" s="43">
        <f>'[1]قائمة المركز المالي'!S11/'[1]قائمة المركز المالي'!S20</f>
        <v>0.32039513357546806</v>
      </c>
      <c r="T24" s="21" t="s">
        <v>64</v>
      </c>
      <c r="U24" s="21" t="s">
        <v>65</v>
      </c>
      <c r="V24" s="33" t="s">
        <v>64</v>
      </c>
      <c r="W24" s="25" t="s">
        <v>66</v>
      </c>
      <c r="X24"/>
    </row>
    <row r="25" spans="1:25" ht="19.5" customHeight="1">
      <c r="A25" s="21" t="s">
        <v>67</v>
      </c>
      <c r="B25" s="22">
        <f>'[1]قائمة المركز المالي'!B11/('[1]قائمة المركز المالي'!B24+'[1]قائمة المركز المالي'!B25)</f>
        <v>0.10978070032399889</v>
      </c>
      <c r="C25" s="22">
        <f>'[1]قائمة المركز المالي'!C11/('[1]قائمة المركز المالي'!C24+'[1]قائمة المركز المالي'!C25)</f>
        <v>0.23120021269601371</v>
      </c>
      <c r="D25" s="22">
        <f>'[1]قائمة المركز المالي'!D11/('[1]قائمة المركز المالي'!D24+'[1]قائمة المركز المالي'!D25)</f>
        <v>9.8909055225169601E-2</v>
      </c>
      <c r="E25" s="22">
        <f>'[1]قائمة المركز المالي'!E11/('[1]قائمة المركز المالي'!E24+'[1]قائمة المركز المالي'!E25)</f>
        <v>0.10841831028421597</v>
      </c>
      <c r="F25" s="22">
        <f>'[1]قائمة المركز المالي'!F11/('[1]قائمة المركز المالي'!F24+'[1]قائمة المركز المالي'!F25)</f>
        <v>0.1345522221832558</v>
      </c>
      <c r="G25" s="22">
        <f>'[1]قائمة المركز المالي'!G11/('[1]قائمة المركز المالي'!G24+'[1]قائمة المركز المالي'!G25)</f>
        <v>0.12048891266860411</v>
      </c>
      <c r="H25" s="22">
        <f>'[1]قائمة المركز المالي'!H11/('[1]قائمة المركز المالي'!H24+'[1]قائمة المركز المالي'!H25)</f>
        <v>0.14275894537725087</v>
      </c>
      <c r="I25" s="22">
        <f>'[1]قائمة المركز المالي'!I11/('[1]قائمة المركز المالي'!I24+'[1]قائمة المركز المالي'!I25)</f>
        <v>0.17103362599883257</v>
      </c>
      <c r="J25" s="22">
        <f>'[1]قائمة المركز المالي'!J11/('[1]قائمة المركز المالي'!J24+'[1]قائمة المركز المالي'!J25)</f>
        <v>0.24058132840801713</v>
      </c>
      <c r="K25" s="22">
        <f>'[1]قائمة المركز المالي'!K11/('[1]قائمة المركز المالي'!K24+'[1]قائمة المركز المالي'!K25)</f>
        <v>0.30177045742220981</v>
      </c>
      <c r="L25" s="22">
        <f>'[1]قائمة المركز المالي'!L11/('[1]قائمة المركز المالي'!L24+'[1]قائمة المركز المالي'!L25)</f>
        <v>0.3676648997923484</v>
      </c>
      <c r="M25" s="22">
        <f>'[1]قائمة المركز المالي'!M11/('[1]قائمة المركز المالي'!M24+'[1]قائمة المركز المالي'!M25)</f>
        <v>0.44524929717980932</v>
      </c>
      <c r="N25" s="22">
        <f>'[1]قائمة المركز المالي'!N11/('[1]قائمة المركز المالي'!N24+'[1]قائمة المركز المالي'!N25)</f>
        <v>0.59043225368241969</v>
      </c>
      <c r="O25" s="22">
        <f>'[1]قائمة المركز المالي'!O11/('[1]قائمة المركز المالي'!O24+'[1]قائمة المركز المالي'!O25)</f>
        <v>0.77714050964005266</v>
      </c>
      <c r="P25" s="22">
        <f>'[1]قائمة المركز المالي'!P11/('[1]قائمة المركز المالي'!P24+'[1]قائمة المركز المالي'!P25)</f>
        <v>0.65174374202365315</v>
      </c>
      <c r="Q25" s="22">
        <f>'[1]قائمة المركز المالي'!Q11/('[1]قائمة المركز المالي'!Q24+'[1]قائمة المركز المالي'!Q25)</f>
        <v>0.58598604322086834</v>
      </c>
      <c r="R25" s="22">
        <f>'[1]قائمة المركز المالي'!R11/('[1]قائمة المركز المالي'!R24+'[1]قائمة المركز المالي'!R25)</f>
        <v>0.44254565304507831</v>
      </c>
      <c r="S25" s="22">
        <f>'[1]قائمة المركز المالي'!S11/('[1]قائمة المركز المالي'!S24+'[1]قائمة المركز المالي'!S25)</f>
        <v>0.36857820415009745</v>
      </c>
      <c r="T25" s="21" t="s">
        <v>68</v>
      </c>
      <c r="U25" s="21" t="s">
        <v>69</v>
      </c>
      <c r="V25" s="42" t="s">
        <v>68</v>
      </c>
      <c r="W25" s="25" t="s">
        <v>70</v>
      </c>
      <c r="X25"/>
    </row>
    <row r="26" spans="1:25" ht="19.5" customHeight="1">
      <c r="A26" s="21" t="s">
        <v>71</v>
      </c>
      <c r="B26" s="22">
        <f>'[1]قائمة المركز المالي'!B41/'[1]قائمة المركز المالي'!B11</f>
        <v>10.558232804301293</v>
      </c>
      <c r="C26" s="22">
        <f>'[1]قائمة المركز المالي'!C41/'[1]قائمة المركز المالي'!C11</f>
        <v>2.977228263794133</v>
      </c>
      <c r="D26" s="22">
        <f>'[1]قائمة المركز المالي'!D41/'[1]قائمة المركز المالي'!D11</f>
        <v>7.1947278814070641</v>
      </c>
      <c r="E26" s="22">
        <f>'[1]قائمة المركز المالي'!E41/'[1]قائمة المركز المالي'!E11</f>
        <v>5.5048390815999326</v>
      </c>
      <c r="F26" s="22">
        <f>'[1]قائمة المركز المالي'!F41/'[1]قائمة المركز المالي'!F11</f>
        <v>1.812996363247984</v>
      </c>
      <c r="G26" s="22">
        <f>'[1]قائمة المركز المالي'!G41/'[1]قائمة المركز المالي'!G11</f>
        <v>1.7832177619680207</v>
      </c>
      <c r="H26" s="22">
        <f>'[1]قائمة المركز المالي'!H41/'[1]قائمة المركز المالي'!H11</f>
        <v>1.7453269824240405</v>
      </c>
      <c r="I26" s="22">
        <f>'[1]قائمة المركز المالي'!I41/'[1]قائمة المركز المالي'!I11</f>
        <v>1.8103912358084628</v>
      </c>
      <c r="J26" s="22">
        <f>'[1]قائمة المركز المالي'!J41/'[1]قائمة المركز المالي'!J11</f>
        <v>1.724181711345371</v>
      </c>
      <c r="K26" s="22">
        <f>'[1]قائمة المركز المالي'!K41/'[1]قائمة المركز المالي'!K11</f>
        <v>1.0020053444201191</v>
      </c>
      <c r="L26" s="22">
        <f>'[1]قائمة المركز المالي'!L41/'[1]قائمة المركز المالي'!L11</f>
        <v>0.53340095358670625</v>
      </c>
      <c r="M26" s="22">
        <f>'[1]قائمة المركز المالي'!M41/'[1]قائمة المركز المالي'!M11</f>
        <v>0.45940004646194427</v>
      </c>
      <c r="N26" s="22">
        <f>'[1]قائمة المركز المالي'!N41/'[1]قائمة المركز المالي'!N11</f>
        <v>0.33954374990549102</v>
      </c>
      <c r="O26" s="22">
        <f>'[1]قائمة المركز المالي'!O41/'[1]قائمة المركز المالي'!O11</f>
        <v>0.26495980144377673</v>
      </c>
      <c r="P26" s="22">
        <f>'[1]قائمة المركز المالي'!P41/'[1]قائمة المركز المالي'!P11</f>
        <v>0.15718575097068768</v>
      </c>
      <c r="Q26" s="22">
        <f>'[1]قائمة المركز المالي'!Q41/'[1]قائمة المركز المالي'!Q11</f>
        <v>0.1945504760546303</v>
      </c>
      <c r="R26" s="22">
        <f>'[1]قائمة المركز المالي'!R41/'[1]قائمة المركز المالي'!R11</f>
        <v>0.26975720251091256</v>
      </c>
      <c r="S26" s="22">
        <f>'[1]قائمة المركز المالي'!S41/'[1]قائمة المركز المالي'!S11</f>
        <v>0.23973886381474332</v>
      </c>
      <c r="T26" s="21" t="s">
        <v>72</v>
      </c>
      <c r="U26" s="21" t="s">
        <v>72</v>
      </c>
      <c r="V26" s="28" t="s">
        <v>72</v>
      </c>
      <c r="W26" s="25" t="s">
        <v>73</v>
      </c>
      <c r="X26"/>
    </row>
    <row r="27" spans="1:25" ht="19.5" customHeight="1">
      <c r="A27" s="44" t="s">
        <v>74</v>
      </c>
      <c r="B27" s="45">
        <f>'[1]قائمة المركز المالي'!B20/'[1]قائمة المركز المالي'!B31</f>
        <v>2.1093616284512242</v>
      </c>
      <c r="C27" s="45">
        <f>'[1]قائمة المركز المالي'!C20/'[1]قائمة المركز المالي'!C31</f>
        <v>1.6649175596988903</v>
      </c>
      <c r="D27" s="45">
        <f>'[1]قائمة المركز المالي'!D20/'[1]قائمة المركز المالي'!D31</f>
        <v>1.6909535880475841</v>
      </c>
      <c r="E27" s="45">
        <f>'[1]قائمة المركز المالي'!E20/'[1]قائمة المركز المالي'!E31</f>
        <v>1.5792506007580238</v>
      </c>
      <c r="F27" s="45">
        <f>'[1]قائمة المركز المالي'!F20/'[1]قائمة المركز المالي'!F31</f>
        <v>1.2307020023569726</v>
      </c>
      <c r="G27" s="45">
        <f>'[1]قائمة المركز المالي'!G20/'[1]قائمة المركز المالي'!G31</f>
        <v>1.2054775273696163</v>
      </c>
      <c r="H27" s="45">
        <f>'[1]قائمة المركز المالي'!H20/'[1]قائمة المركز المالي'!H31</f>
        <v>1.2390713052767361</v>
      </c>
      <c r="I27" s="45">
        <f>'[1]قائمة المركز المالي'!I20/'[1]قائمة المركز المالي'!I31</f>
        <v>1.2891676690884299</v>
      </c>
      <c r="J27" s="45">
        <f>'[1]قائمة المركز المالي'!J20/'[1]قائمة المركز المالي'!J31</f>
        <v>1.3897488949911958</v>
      </c>
      <c r="K27" s="45">
        <f>'[1]قائمة المركز المالي'!K20/'[1]قائمة المركز المالي'!K31</f>
        <v>1.28555698728294</v>
      </c>
      <c r="L27" s="45">
        <f>'[1]قائمة المركز المالي'!L20/'[1]قائمة المركز المالي'!L31</f>
        <v>1.1850432846153443</v>
      </c>
      <c r="M27" s="45">
        <f>'[1]قائمة المركز المالي'!M20/'[1]قائمة المركز المالي'!M31</f>
        <v>1.1942220675883159</v>
      </c>
      <c r="N27" s="45">
        <f>'[1]قائمة المركز المالي'!N20/'[1]قائمة المركز المالي'!N31</f>
        <v>1.1873248598283952</v>
      </c>
      <c r="O27" s="45">
        <f>'[1]قائمة المركز المالي'!O20/'[1]قائمة المركز المالي'!O31</f>
        <v>1.1894036974515467</v>
      </c>
      <c r="P27" s="45">
        <f>'[1]قائمة المركز المالي'!P20/'[1]قائمة المركز المالي'!P31</f>
        <v>1.0968092629215342</v>
      </c>
      <c r="Q27" s="45">
        <f>'[1]قائمة المركز المالي'!Q20/'[1]قائمة المركز المالي'!Q31</f>
        <v>1.1076083465168984</v>
      </c>
      <c r="R27" s="45">
        <f>'[1]قائمة المركز المالي'!R20/'[1]قائمة المركز المالي'!R31</f>
        <v>1.1140483025621508</v>
      </c>
      <c r="S27" s="45">
        <f>'[1]قائمة المركز المالي'!S20/'[1]قائمة المركز المالي'!S31</f>
        <v>1.0832020085248466</v>
      </c>
      <c r="T27" s="46" t="s">
        <v>75</v>
      </c>
      <c r="U27" s="44" t="s">
        <v>75</v>
      </c>
      <c r="V27" s="31" t="s">
        <v>75</v>
      </c>
      <c r="W27" s="47" t="s">
        <v>76</v>
      </c>
    </row>
    <row r="28" spans="1:25" ht="19.5" customHeight="1">
      <c r="A28" s="48"/>
      <c r="B28" s="48"/>
      <c r="C28" s="48"/>
      <c r="D28" s="48"/>
      <c r="E28" s="48"/>
      <c r="F28" s="48"/>
      <c r="G28" s="48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48"/>
      <c r="V28" s="51"/>
      <c r="W28" s="52"/>
    </row>
    <row r="29" spans="1:25">
      <c r="A29" s="3" t="s">
        <v>77</v>
      </c>
      <c r="S29" s="3"/>
    </row>
    <row r="30" spans="1:25" ht="37.5" customHeight="1">
      <c r="A30" s="53" t="s">
        <v>78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4"/>
      <c r="Y30" s="55"/>
    </row>
    <row r="31" spans="1:25" ht="19.5" customHeight="1">
      <c r="A31" s="48"/>
      <c r="B31" s="48"/>
      <c r="C31" s="48"/>
      <c r="D31" s="48"/>
      <c r="E31" s="48"/>
      <c r="F31" s="48"/>
      <c r="G31" s="48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48"/>
      <c r="V31" s="51"/>
      <c r="W31" s="52"/>
    </row>
    <row r="32" spans="1:25">
      <c r="A32" s="48" t="s">
        <v>79</v>
      </c>
      <c r="B32" s="48">
        <v>50500000</v>
      </c>
      <c r="C32" s="48">
        <v>50500000</v>
      </c>
      <c r="D32" s="48">
        <v>50500000</v>
      </c>
      <c r="E32" s="48">
        <v>50500000</v>
      </c>
      <c r="F32" s="48">
        <v>50500000</v>
      </c>
      <c r="G32" s="56">
        <v>50500000</v>
      </c>
      <c r="H32" s="56">
        <v>50500000</v>
      </c>
      <c r="I32" s="56">
        <v>50500000</v>
      </c>
      <c r="J32" s="56">
        <v>50500000</v>
      </c>
      <c r="K32" s="48">
        <v>50500000</v>
      </c>
      <c r="L32" s="48">
        <v>50500000</v>
      </c>
      <c r="M32" s="48">
        <v>50500000</v>
      </c>
      <c r="N32" s="48">
        <v>50500000</v>
      </c>
      <c r="O32" s="48">
        <v>50500000</v>
      </c>
      <c r="P32" s="57">
        <v>31800000</v>
      </c>
      <c r="Q32" s="48">
        <v>30000000</v>
      </c>
      <c r="R32" s="48">
        <v>30000000</v>
      </c>
      <c r="S32" s="48">
        <v>15000000</v>
      </c>
    </row>
    <row r="33" spans="1:19">
      <c r="A33" s="48" t="s">
        <v>80</v>
      </c>
      <c r="B33" s="48">
        <v>1417164</v>
      </c>
      <c r="C33" s="48">
        <v>1527899</v>
      </c>
      <c r="D33" s="48">
        <v>833920</v>
      </c>
      <c r="E33" s="48">
        <v>103758</v>
      </c>
      <c r="F33" s="48">
        <v>275320</v>
      </c>
      <c r="G33" s="56">
        <v>75060</v>
      </c>
      <c r="H33" s="56">
        <v>75060</v>
      </c>
      <c r="I33" s="56">
        <v>166784</v>
      </c>
      <c r="J33" s="56">
        <v>19277</v>
      </c>
      <c r="K33" s="48">
        <v>106929</v>
      </c>
      <c r="L33" s="48">
        <v>211776</v>
      </c>
      <c r="M33" s="48">
        <v>444464</v>
      </c>
      <c r="N33" s="58">
        <v>40886</v>
      </c>
      <c r="O33" s="59">
        <v>424052</v>
      </c>
      <c r="P33" s="59">
        <v>200976</v>
      </c>
      <c r="Q33" s="59">
        <v>87030</v>
      </c>
      <c r="R33" s="60" t="s">
        <v>81</v>
      </c>
      <c r="S33" s="60" t="s">
        <v>81</v>
      </c>
    </row>
    <row r="34" spans="1:19">
      <c r="A34" s="48" t="s">
        <v>82</v>
      </c>
      <c r="B34" s="48">
        <v>2962.93</v>
      </c>
      <c r="C34" s="48">
        <v>1121.9000000000001</v>
      </c>
      <c r="D34" s="48">
        <v>670</v>
      </c>
      <c r="E34" s="48">
        <v>418.75</v>
      </c>
      <c r="F34" s="48">
        <v>369</v>
      </c>
      <c r="G34" s="61">
        <v>391.75</v>
      </c>
      <c r="H34" s="61">
        <v>391.75</v>
      </c>
      <c r="I34" s="61">
        <v>455.83</v>
      </c>
      <c r="J34" s="61">
        <v>177</v>
      </c>
      <c r="K34" s="62">
        <v>184.18</v>
      </c>
      <c r="L34" s="62">
        <v>182</v>
      </c>
      <c r="M34" s="62">
        <v>183</v>
      </c>
      <c r="N34" s="62">
        <v>102.75</v>
      </c>
      <c r="O34" s="62">
        <v>104</v>
      </c>
      <c r="P34" s="62">
        <v>311.55</v>
      </c>
      <c r="Q34" s="62">
        <v>223.2</v>
      </c>
      <c r="R34" s="56" t="s">
        <v>81</v>
      </c>
      <c r="S34" s="56" t="s">
        <v>81</v>
      </c>
    </row>
    <row r="35" spans="1:19">
      <c r="A35" s="48" t="s">
        <v>83</v>
      </c>
      <c r="B35" s="48">
        <v>100</v>
      </c>
      <c r="C35" s="48">
        <v>100</v>
      </c>
      <c r="D35" s="48">
        <v>100</v>
      </c>
      <c r="E35" s="48">
        <v>100</v>
      </c>
      <c r="F35" s="48">
        <v>100</v>
      </c>
      <c r="G35" s="56">
        <v>100</v>
      </c>
      <c r="H35" s="56">
        <v>100</v>
      </c>
      <c r="I35" s="56">
        <v>100</v>
      </c>
      <c r="J35" s="56">
        <v>100</v>
      </c>
      <c r="K35" s="48">
        <v>100</v>
      </c>
      <c r="L35" s="48">
        <v>100</v>
      </c>
      <c r="M35" s="48">
        <v>100</v>
      </c>
      <c r="N35" s="48">
        <v>100</v>
      </c>
      <c r="O35" s="48">
        <v>100</v>
      </c>
      <c r="P35" s="48">
        <v>100</v>
      </c>
      <c r="Q35" s="48">
        <v>100</v>
      </c>
      <c r="R35" s="48">
        <v>100</v>
      </c>
      <c r="S35" s="48">
        <v>100</v>
      </c>
    </row>
  </sheetData>
  <mergeCells count="2">
    <mergeCell ref="B4:G4"/>
    <mergeCell ref="A30:W30"/>
  </mergeCells>
  <pageMargins left="0.15748031496062992" right="0.27559055118110237" top="0.15748031496062992" bottom="0.35433070866141736" header="0.19685039370078741" footer="0.31496062992125984"/>
  <pageSetup paperSize="9" scale="96" orientation="portrait" r:id="rId1"/>
  <colBreaks count="1" manualBreakCount="1">
    <brk id="7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نسب مالية</vt:lpstr>
      <vt:lpstr>'نسب مالية'!Print_Area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2024-06-12T12:26:19Z</dcterms:created>
  <dcterms:modified xsi:type="dcterms:W3CDTF">2024-06-12T12:26:41Z</dcterms:modified>
</cp:coreProperties>
</file>